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Default Extension="vml" ContentType="application/vnd.openxmlformats-officedocument.vmlDrawing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2375" windowHeight="7935" firstSheet="2" activeTab="2"/>
  </bookViews>
  <sheets>
    <sheet name="данные" sheetId="1" state="hidden" r:id="rId1"/>
    <sheet name="обработка" sheetId="3" state="hidden" r:id="rId2"/>
    <sheet name="доходы" sheetId="5" r:id="rId3"/>
    <sheet name="главная" sheetId="10" r:id="rId4"/>
    <sheet name="расходы" sheetId="11" r:id="rId5"/>
    <sheet name="параметры" sheetId="12" r:id="rId6"/>
    <sheet name="контакты" sheetId="13" r:id="rId7"/>
  </sheets>
  <calcPr calcId="124519"/>
</workbook>
</file>

<file path=xl/calcChain.xml><?xml version="1.0" encoding="utf-8"?>
<calcChain xmlns="http://schemas.openxmlformats.org/spreadsheetml/2006/main">
  <c r="G24" i="11"/>
  <c r="F24"/>
  <c r="E24"/>
  <c r="D24"/>
  <c r="C24"/>
  <c r="E242" i="3"/>
  <c r="E241"/>
  <c r="E240"/>
  <c r="E239"/>
  <c r="E238"/>
  <c r="E237"/>
  <c r="E236"/>
  <c r="E235"/>
  <c r="E234"/>
  <c r="E232"/>
  <c r="E231"/>
  <c r="E230"/>
  <c r="E229"/>
  <c r="E228"/>
  <c r="E227"/>
  <c r="E226"/>
  <c r="E225"/>
  <c r="E224"/>
  <c r="F204"/>
  <c r="G204" s="1" a="1"/>
  <c r="G204" s="1"/>
  <c r="F92"/>
  <c r="G92" s="1" a="1"/>
  <c r="G92" s="1"/>
  <c r="G205" l="1" a="1"/>
  <c r="G205" s="1"/>
  <c r="E175"/>
  <c r="E176"/>
  <c r="E177"/>
  <c r="E174"/>
  <c r="G206" l="1" a="1"/>
  <c r="G206" s="1"/>
  <c r="G207" s="1" a="1"/>
  <c r="G207" s="1"/>
  <c r="G208" s="1" a="1"/>
  <c r="G208" s="1"/>
  <c r="K69"/>
  <c r="F69"/>
  <c r="B2"/>
  <c r="D106" s="1"/>
  <c r="G209" l="1" a="1"/>
  <c r="G209" s="1"/>
  <c r="G210" s="1" a="1"/>
  <c r="G210" s="1"/>
  <c r="G211" s="1" a="1"/>
  <c r="G211" s="1"/>
  <c r="B52"/>
  <c r="B40"/>
  <c r="G93" a="1"/>
  <c r="G93" s="1"/>
  <c r="D217"/>
  <c r="D216"/>
  <c r="D215"/>
  <c r="D214"/>
  <c r="D213"/>
  <c r="D206"/>
  <c r="D210"/>
  <c r="D209"/>
  <c r="D205"/>
  <c r="D208"/>
  <c r="D212"/>
  <c r="D207"/>
  <c r="D211"/>
  <c r="G69" a="1"/>
  <c r="G69" s="1"/>
  <c r="G70" s="1" a="1"/>
  <c r="G70" s="1"/>
  <c r="B170"/>
  <c r="E170" s="1"/>
  <c r="B141"/>
  <c r="B142"/>
  <c r="B143"/>
  <c r="D85"/>
  <c r="D70"/>
  <c r="D121"/>
  <c r="B33"/>
  <c r="B38"/>
  <c r="B3"/>
  <c r="B18"/>
  <c r="D132"/>
  <c r="B9"/>
  <c r="B24"/>
  <c r="B32"/>
  <c r="D129"/>
  <c r="D104"/>
  <c r="D75"/>
  <c r="B37"/>
  <c r="D109"/>
  <c r="D122"/>
  <c r="B48"/>
  <c r="D119"/>
  <c r="B31"/>
  <c r="B7"/>
  <c r="D79"/>
  <c r="D112"/>
  <c r="B53"/>
  <c r="B45"/>
  <c r="D100"/>
  <c r="D97"/>
  <c r="G25" i="11" s="1"/>
  <c r="D102" i="3"/>
  <c r="B54"/>
  <c r="D133"/>
  <c r="D86"/>
  <c r="D77"/>
  <c r="B14"/>
  <c r="B51"/>
  <c r="B42"/>
  <c r="D99"/>
  <c r="B6"/>
  <c r="D96"/>
  <c r="F25" i="11" s="1"/>
  <c r="B17" i="3"/>
  <c r="B49"/>
  <c r="D125"/>
  <c r="B5"/>
  <c r="B16" i="10" s="1"/>
  <c r="D93" i="3"/>
  <c r="C25" i="11" s="1"/>
  <c r="D123" i="3"/>
  <c r="D130"/>
  <c r="D78"/>
  <c r="D116"/>
  <c r="B4"/>
  <c r="B21"/>
  <c r="D80"/>
  <c r="B47"/>
  <c r="D110"/>
  <c r="B22"/>
  <c r="B34"/>
  <c r="D81"/>
  <c r="B13"/>
  <c r="D94"/>
  <c r="D25" i="11" s="1"/>
  <c r="D107" i="3"/>
  <c r="D95"/>
  <c r="E25" i="11" s="1"/>
  <c r="D73" i="3"/>
  <c r="B27"/>
  <c r="B39"/>
  <c r="D83"/>
  <c r="D98"/>
  <c r="D131"/>
  <c r="D82"/>
  <c r="D105"/>
  <c r="D128"/>
  <c r="B36"/>
  <c r="D108"/>
  <c r="B19"/>
  <c r="D72"/>
  <c r="B12"/>
  <c r="D126"/>
  <c r="D111"/>
  <c r="D71"/>
  <c r="D84"/>
  <c r="B26"/>
  <c r="B35"/>
  <c r="D87"/>
  <c r="B169"/>
  <c r="E169" s="1"/>
  <c r="D76"/>
  <c r="D117"/>
  <c r="B44"/>
  <c r="B23"/>
  <c r="B25"/>
  <c r="B28"/>
  <c r="B41"/>
  <c r="D127"/>
  <c r="B46"/>
  <c r="D118"/>
  <c r="D124"/>
  <c r="B50"/>
  <c r="B29"/>
  <c r="B168"/>
  <c r="E168" s="1"/>
  <c r="D120"/>
  <c r="B30"/>
  <c r="B10"/>
  <c r="D74"/>
  <c r="B43"/>
  <c r="B20"/>
  <c r="B16"/>
  <c r="B15"/>
  <c r="D101"/>
  <c r="D103"/>
  <c r="B11"/>
  <c r="B8"/>
  <c r="H204" l="1" a="1"/>
  <c r="H204" s="1"/>
  <c r="H205" s="1" a="1"/>
  <c r="H205" s="1"/>
  <c r="E7" i="10"/>
  <c r="D5" i="12"/>
  <c r="F7" i="10"/>
  <c r="E5" i="12"/>
  <c r="B5"/>
  <c r="B7" i="10"/>
  <c r="A5" i="12"/>
  <c r="D7" i="10"/>
  <c r="C5" i="12"/>
  <c r="H7" i="10"/>
  <c r="G5" i="12"/>
  <c r="G7" i="10"/>
  <c r="F5" i="12"/>
  <c r="H92" i="3" a="1"/>
  <c r="H92" s="1"/>
  <c r="H93" s="1" a="1"/>
  <c r="H93" s="1"/>
  <c r="H94" s="1" a="1"/>
  <c r="H94" s="1"/>
  <c r="H95" s="1" a="1"/>
  <c r="H95" s="1"/>
  <c r="H96" s="1" a="1"/>
  <c r="H96" s="1"/>
  <c r="B12" i="10"/>
  <c r="L2" i="5"/>
  <c r="B14" i="10"/>
  <c r="I2" i="11"/>
  <c r="E141" i="3"/>
  <c r="D141"/>
  <c r="D142"/>
  <c r="E142"/>
  <c r="D143"/>
  <c r="E143"/>
  <c r="D30"/>
  <c r="D39"/>
  <c r="C7" i="10"/>
  <c r="G71" i="3" a="1"/>
  <c r="G71" s="1"/>
  <c r="G72" s="1" a="1"/>
  <c r="G72" s="1"/>
  <c r="H69" a="1"/>
  <c r="H69" s="1"/>
  <c r="H70" s="1" a="1"/>
  <c r="H70" s="1"/>
  <c r="H71" s="1" a="1"/>
  <c r="H71" s="1"/>
  <c r="D134"/>
  <c r="E124" s="1"/>
  <c r="D28"/>
  <c r="D27"/>
  <c r="D29"/>
  <c r="D44"/>
  <c r="D38"/>
  <c r="D37"/>
  <c r="D45"/>
  <c r="D41"/>
  <c r="D42"/>
  <c r="D43"/>
  <c r="D31"/>
  <c r="D46"/>
  <c r="G94" a="1"/>
  <c r="G94" s="1"/>
  <c r="H206" l="1" a="1"/>
  <c r="H206" s="1"/>
  <c r="H207" s="1" a="1"/>
  <c r="H207" s="1"/>
  <c r="H208" s="1" a="1"/>
  <c r="H208" s="1"/>
  <c r="G73" a="1"/>
  <c r="G73" s="1"/>
  <c r="E120"/>
  <c r="E127"/>
  <c r="E126"/>
  <c r="E116"/>
  <c r="E122"/>
  <c r="E129"/>
  <c r="E128"/>
  <c r="E132"/>
  <c r="E133"/>
  <c r="E125"/>
  <c r="E130"/>
  <c r="E121"/>
  <c r="E123"/>
  <c r="E131"/>
  <c r="E119"/>
  <c r="H72" a="1"/>
  <c r="H72" s="1"/>
  <c r="H73" s="1" a="1"/>
  <c r="H73" s="1"/>
  <c r="E118"/>
  <c r="E117"/>
  <c r="H97" a="1"/>
  <c r="H97" s="1"/>
  <c r="G95" a="1"/>
  <c r="G95" s="1"/>
  <c r="G96" s="1" a="1"/>
  <c r="G96" s="1"/>
  <c r="H209" l="1" a="1"/>
  <c r="H209" s="1"/>
  <c r="H210" s="1" a="1"/>
  <c r="H210" s="1"/>
  <c r="G74" a="1"/>
  <c r="G74" s="1"/>
  <c r="H74" a="1"/>
  <c r="H74" s="1"/>
  <c r="H75" s="1" a="1"/>
  <c r="H75" s="1"/>
  <c r="E134"/>
  <c r="H98" a="1"/>
  <c r="H98" s="1"/>
  <c r="H99" s="1" a="1"/>
  <c r="H99" s="1"/>
  <c r="H211" l="1" a="1"/>
  <c r="H211" s="1"/>
  <c r="G75" a="1"/>
  <c r="G75" s="1"/>
  <c r="G76" s="1" a="1"/>
  <c r="G76" s="1"/>
  <c r="G77" s="1" a="1"/>
  <c r="G77" s="1"/>
  <c r="G78" s="1" a="1"/>
  <c r="G78" s="1"/>
  <c r="H100" a="1"/>
  <c r="H100" s="1"/>
  <c r="G97" a="1"/>
  <c r="G97" s="1"/>
  <c r="G98" s="1" a="1"/>
  <c r="G98" s="1"/>
  <c r="G99" s="1" a="1"/>
  <c r="G99" s="1"/>
  <c r="G100" s="1" a="1"/>
  <c r="G100" s="1"/>
  <c r="G101" s="1" a="1"/>
  <c r="G101" s="1"/>
  <c r="G79" l="1"/>
  <c r="G80" s="1" a="1"/>
  <c r="G80" s="1"/>
  <c r="A25" i="5" s="1"/>
</calcChain>
</file>

<file path=xl/sharedStrings.xml><?xml version="1.0" encoding="utf-8"?>
<sst xmlns="http://schemas.openxmlformats.org/spreadsheetml/2006/main" count="422" uniqueCount="160">
  <si>
    <t>НАЛОГОВЫЕ ДОХОДЫ</t>
  </si>
  <si>
    <t>НЕНАЛОГОВЫЕ ДОХОДЫ</t>
  </si>
  <si>
    <t>БЕЗВОЗМЕЗДНЫЕ ПОСТУПЛЕНИЯ</t>
  </si>
  <si>
    <t>налоговые</t>
  </si>
  <si>
    <t>неналоговые</t>
  </si>
  <si>
    <t>безвозмездные</t>
  </si>
  <si>
    <t>Акцизы</t>
  </si>
  <si>
    <t>РАСХОДЫ</t>
  </si>
  <si>
    <t>доходы всего</t>
  </si>
  <si>
    <t>программная структура расходов</t>
  </si>
  <si>
    <t xml:space="preserve">Общегосударственные вопросы </t>
  </si>
  <si>
    <t xml:space="preserve">Национальная экономика </t>
  </si>
  <si>
    <t xml:space="preserve">Жилищно-коммунальное хозяйство </t>
  </si>
  <si>
    <t xml:space="preserve">Образование </t>
  </si>
  <si>
    <t xml:space="preserve">Культура, кинематография </t>
  </si>
  <si>
    <t xml:space="preserve">Социальная политика </t>
  </si>
  <si>
    <t xml:space="preserve">Физическая культура и спорт </t>
  </si>
  <si>
    <t xml:space="preserve">Межбюджетные трансферты  </t>
  </si>
  <si>
    <t xml:space="preserve">«Развитие образования» </t>
  </si>
  <si>
    <t xml:space="preserve">Патентная система </t>
  </si>
  <si>
    <t>Государственная пошлина</t>
  </si>
  <si>
    <t>Упрощенная система налогообложения</t>
  </si>
  <si>
    <t>Единый сельскохозяйственный налог</t>
  </si>
  <si>
    <t>Налог на доходы физических лиц</t>
  </si>
  <si>
    <t>Платежи от муниципальных унитарных предприятий</t>
  </si>
  <si>
    <t>Штрафы</t>
  </si>
  <si>
    <t>Платежи при пользовании природными ресурсами</t>
  </si>
  <si>
    <t>Аренда имущества</t>
  </si>
  <si>
    <t>Доходы от платных услуг</t>
  </si>
  <si>
    <t>Прочие неналоговые доходы</t>
  </si>
  <si>
    <t>Аренда земли</t>
  </si>
  <si>
    <t>Прочие безвозмездные поступления</t>
  </si>
  <si>
    <t>Иные межбюджетные трансферты</t>
  </si>
  <si>
    <t>Дотации</t>
  </si>
  <si>
    <t>Субвенции</t>
  </si>
  <si>
    <t>Субсидии</t>
  </si>
  <si>
    <t>ДОХОДЫ</t>
  </si>
  <si>
    <t>Непрограммные расходы</t>
  </si>
  <si>
    <t>Ревизионная комиссия</t>
  </si>
  <si>
    <t>Администрация</t>
  </si>
  <si>
    <t>Отдел финансов</t>
  </si>
  <si>
    <t>Отдел образования</t>
  </si>
  <si>
    <t>Отдел культуры</t>
  </si>
  <si>
    <t>ведомственная структура расходов</t>
  </si>
  <si>
    <t>Национальная безопасность</t>
  </si>
  <si>
    <t xml:space="preserve">«Управление муниципальными финансами» </t>
  </si>
  <si>
    <t xml:space="preserve">«Развитие Аннинского муниципального района» </t>
  </si>
  <si>
    <t xml:space="preserve">«Развитие сельского хозяйства» </t>
  </si>
  <si>
    <t>сумма</t>
  </si>
  <si>
    <t>Дефицит(+)/
Профицит(-)</t>
  </si>
  <si>
    <t>ДЕФИЦИТ(-)/ПРОФИЦИТ(+)</t>
  </si>
  <si>
    <t>вид дохода</t>
  </si>
  <si>
    <t>наименование</t>
  </si>
  <si>
    <t>по разделам</t>
  </si>
  <si>
    <t>вид расхода</t>
  </si>
  <si>
    <t>наименование2</t>
  </si>
  <si>
    <t>сумма2</t>
  </si>
  <si>
    <t>программная</t>
  </si>
  <si>
    <t>ведомственная</t>
  </si>
  <si>
    <t xml:space="preserve">Среднемесячная заработная плата, рублей </t>
  </si>
  <si>
    <t xml:space="preserve">Среднегодовая численность населения, человек </t>
  </si>
  <si>
    <t xml:space="preserve">Объем жилищного строительства, кв.м. </t>
  </si>
  <si>
    <t>прогноз</t>
  </si>
  <si>
    <t>итого</t>
  </si>
  <si>
    <t xml:space="preserve">Темп роста индекса потребительских цен </t>
  </si>
  <si>
    <t xml:space="preserve">Темп роста оплаты труда </t>
  </si>
  <si>
    <t xml:space="preserve">Уровень безработицы, % </t>
  </si>
  <si>
    <t xml:space="preserve">Индекс физического объема инвестиций в основной капитал  </t>
  </si>
  <si>
    <t>Бюджет</t>
  </si>
  <si>
    <t>ПРОФИЦИТ</t>
  </si>
  <si>
    <t>ДЕФИЦИТ</t>
  </si>
  <si>
    <t>%</t>
  </si>
  <si>
    <t>сумма, тыс.руб.</t>
  </si>
  <si>
    <t>всего</t>
  </si>
  <si>
    <t>% от общей суммы</t>
  </si>
  <si>
    <t>сумма, тыс руб</t>
  </si>
  <si>
    <t>сумма,тыс.руб.</t>
  </si>
  <si>
    <t>доходы</t>
  </si>
  <si>
    <t>расходы</t>
  </si>
  <si>
    <t>дефицит(-)/ профицит(+)</t>
  </si>
  <si>
    <t>Параметры районного бюджета</t>
  </si>
  <si>
    <t>ПАРАМЕТРЫ БЮДЖЕТА</t>
  </si>
  <si>
    <t xml:space="preserve">  </t>
  </si>
  <si>
    <t xml:space="preserve">всего </t>
  </si>
  <si>
    <t xml:space="preserve">налоговые доходы </t>
  </si>
  <si>
    <t xml:space="preserve">неналоговые доходы </t>
  </si>
  <si>
    <t xml:space="preserve">безвозмездные поступления </t>
  </si>
  <si>
    <t xml:space="preserve">2025 рублей в месяц </t>
  </si>
  <si>
    <t xml:space="preserve">2025 рублей в год </t>
  </si>
  <si>
    <t xml:space="preserve">2024 рублей в месяц </t>
  </si>
  <si>
    <t xml:space="preserve">2024 рублей в год </t>
  </si>
  <si>
    <t xml:space="preserve">обслуживание долга
</t>
  </si>
  <si>
    <t>оплата труда с начислениями</t>
  </si>
  <si>
    <t xml:space="preserve">оплата услуг связи
</t>
  </si>
  <si>
    <t xml:space="preserve">приобретение продуктов питания
</t>
  </si>
  <si>
    <t xml:space="preserve">социальное обеспечение
</t>
  </si>
  <si>
    <t xml:space="preserve">налоги, арендные платежи, вневедомственная охрана
</t>
  </si>
  <si>
    <t xml:space="preserve">оплата коммунальных услуг, приобретение медикаментов
</t>
  </si>
  <si>
    <t xml:space="preserve">финансовая помощь поселениям на сбалансированность бюджетов
</t>
  </si>
  <si>
    <t>РАСХОДЫ ВСЕГО, тыс.руб.</t>
  </si>
  <si>
    <t>бюджетные ассигнования</t>
  </si>
  <si>
    <t xml:space="preserve">межбюджетные трансферты </t>
  </si>
  <si>
    <t xml:space="preserve">иные бюджетные ассигнования </t>
  </si>
  <si>
    <t xml:space="preserve">условно утвержденные расходы </t>
  </si>
  <si>
    <t xml:space="preserve">закупка товаров, работ и услуг </t>
  </si>
  <si>
    <t xml:space="preserve">предоставление субсидий </t>
  </si>
  <si>
    <t xml:space="preserve">обеспечение жильем молодых семей </t>
  </si>
  <si>
    <t>бюджетные</t>
  </si>
  <si>
    <t>публичные</t>
  </si>
  <si>
    <t>наименов</t>
  </si>
  <si>
    <t>вид пб</t>
  </si>
  <si>
    <t>на выплаты персоналу</t>
  </si>
  <si>
    <t xml:space="preserve">cоциальное обеспечение </t>
  </si>
  <si>
    <t>капитальные вложения в муниципальную собственность</t>
  </si>
  <si>
    <t>выплаты семьям опекунов</t>
  </si>
  <si>
    <t>выплаты приемной семье</t>
  </si>
  <si>
    <t xml:space="preserve">выплаты вознаграждения приемному родителю </t>
  </si>
  <si>
    <t xml:space="preserve">компенсация части родительской платы </t>
  </si>
  <si>
    <t>Деятельность</t>
  </si>
  <si>
    <t>год</t>
  </si>
  <si>
    <t>сумма, руб.</t>
  </si>
  <si>
    <t>рост, %</t>
  </si>
  <si>
    <t>Образование</t>
  </si>
  <si>
    <t>2012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</si>
  <si>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</si>
  <si>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</si>
  <si>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</si>
  <si>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</si>
  <si>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</si>
  <si>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</si>
  <si>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</si>
  <si>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</si>
  <si>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</si>
  <si>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Культура</t>
  </si>
  <si>
    <t>Индекс физического объема инвестиций в основной капитал</t>
  </si>
  <si>
    <t xml:space="preserve">   ПРОГНОЗ СОЦИАЛЬНО-ЭКОНОМИЧЕСКОГО РАЗВИТИЯ АННИНСКОГО МУНИЦИПАЛЬНОГО РАЙОНА</t>
  </si>
  <si>
    <t xml:space="preserve">    ДИНАМИКА СОЦИАЛЬНО-ЭКОНОМИЧЕСКИХ ПОКАЗАТЕЛЕЙ</t>
  </si>
  <si>
    <t xml:space="preserve">    ДОХОДЫ БЮДЖЕТА</t>
  </si>
  <si>
    <t xml:space="preserve">                       ПАРАМЕТРЫ БЮДЖЕТА</t>
  </si>
  <si>
    <t xml:space="preserve">                                             РАСХОДЫ БЮДЖЕТА</t>
  </si>
  <si>
    <t>Охрана окружающей среды</t>
  </si>
  <si>
    <t xml:space="preserve">2025 год  </t>
  </si>
  <si>
    <t xml:space="preserve">2026 год </t>
  </si>
  <si>
    <t xml:space="preserve">2027 год </t>
  </si>
  <si>
    <t xml:space="preserve">2024 год </t>
  </si>
  <si>
    <t>ось</t>
  </si>
  <si>
    <t>К налоговым доходам бюджетов относятся федеральные налоги и сборы,  специальные налоговые режимы, региональные налоги, местных налоги и сборы, а также пени и штрафы по ним.</t>
  </si>
  <si>
    <t>ГЛАВНАЯ СТРАНИЦА</t>
  </si>
  <si>
    <t>К безвозмездным поступлениям относятся дотации из других бюджетов; субсидии,
субвенции ,иные межбюджетные трансферты, безвозмездные поступления от физических и юридических лиц.</t>
  </si>
  <si>
    <t xml:space="preserve"> К неналоговым доходам относятся доходы от использования имущества, находящегося в муниципальной собственности, за исключением имущества бюджетных и автономных учреждений, имущества  муниципальных унитарных предприятий.</t>
  </si>
  <si>
    <t>Налоговые доходы зачисляемые в районный бюджет</t>
  </si>
  <si>
    <t>Доходы бюджета</t>
  </si>
  <si>
    <t>Расходы бюджета</t>
  </si>
  <si>
    <t>Параметры бюджета</t>
  </si>
  <si>
    <t>Программная структура расходов</t>
  </si>
  <si>
    <t>Информационная панель к проекту решения о бюджете Аннинского муниципального района на 2025 год и плановый период 2026-2027г.</t>
  </si>
  <si>
    <t>КОНТАКТЫ</t>
  </si>
  <si>
    <t>←НА ГЛАВНУЮ</t>
  </si>
  <si>
    <t xml:space="preserve">  КОНТАКТНАЯ ИНФОРМАЦИЯ</t>
  </si>
  <si>
    <t>ДОХОДЫ ВСЕГО, тыс.руб.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</si>
</sst>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\+#,##0;\-#,##0"/>
    <numFmt numFmtId="167" formatCode="\ #,##0;#,##0;0"/>
  </numFmts>
  <fonts count="4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Calibri"/>
      <family val="2"/>
      <charset val="204"/>
      <scheme val="minor"/>
    </font>
    <font>
      <sz val="14"/>
      <color rgb="FF14385C"/>
      <name val="Times New Roman"/>
      <family val="1"/>
      <charset val="204"/>
    </font>
    <font>
      <sz val="8"/>
      <color rgb="FF14385C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14385C"/>
      <name val="Times New Roman"/>
      <family val="1"/>
      <charset val="204"/>
    </font>
    <font>
      <b/>
      <sz val="16"/>
      <color rgb="FFFFFFFF"/>
      <name val="Segoe Script"/>
      <family val="2"/>
      <charset val="204"/>
    </font>
    <font>
      <sz val="14"/>
      <color rgb="FF002060"/>
      <name val="Times New Roman"/>
      <family val="1"/>
      <charset val="204"/>
    </font>
    <font>
      <sz val="9"/>
      <color rgb="FF14385C"/>
      <name val="Times New Roman"/>
      <family val="1"/>
      <charset val="204"/>
    </font>
    <font>
      <sz val="11"/>
      <color rgb="FF14385C"/>
      <name val="Calibri"/>
      <family val="2"/>
      <charset val="204"/>
    </font>
    <font>
      <sz val="11"/>
      <color rgb="FF14385C"/>
      <name val="Times New Roman"/>
      <family val="1"/>
      <charset val="204"/>
    </font>
    <font>
      <i/>
      <sz val="13"/>
      <color rgb="FF333333"/>
      <name val="Arial"/>
      <family val="2"/>
      <charset val="204"/>
    </font>
    <font>
      <sz val="11"/>
      <color rgb="FF002060"/>
      <name val="Calibri"/>
      <family val="2"/>
      <charset val="204"/>
      <scheme val="minor"/>
    </font>
    <font>
      <sz val="14"/>
      <color rgb="FF00206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4385C"/>
      <name val="Times New Roman"/>
      <family val="1"/>
      <charset val="204"/>
    </font>
    <font>
      <sz val="12"/>
      <color rgb="FF14385C"/>
      <name val="Times New Roman"/>
      <family val="1"/>
      <charset val="204"/>
    </font>
    <font>
      <sz val="10"/>
      <color rgb="FF14385C"/>
      <name val="Times New Roman"/>
      <family val="1"/>
      <charset val="204"/>
    </font>
    <font>
      <sz val="16"/>
      <color rgb="FF002060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</font>
    <font>
      <b/>
      <sz val="12"/>
      <color theme="3" tint="-0.249977111117893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8"/>
      <name val="Tahoma"/>
      <family val="2"/>
      <charset val="204"/>
    </font>
    <font>
      <sz val="10"/>
      <color rgb="FF00206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2060"/>
      <name val="Times New Roman"/>
      <family val="1"/>
      <charset val="204"/>
    </font>
    <font>
      <sz val="16"/>
      <color theme="9" tint="-0.249977111117893"/>
      <name val="Calibri"/>
      <family val="2"/>
      <charset val="204"/>
      <scheme val="minor"/>
    </font>
    <font>
      <sz val="14"/>
      <color theme="9" tint="-0.249977111117893"/>
      <name val="Calibri"/>
      <family val="2"/>
      <charset val="204"/>
      <scheme val="minor"/>
    </font>
    <font>
      <sz val="14"/>
      <color theme="5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0"/>
      <color theme="6" tint="-0.249977111117893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1"/>
      <color rgb="FF002060"/>
      <name val="Calibri"/>
      <family val="2"/>
      <charset val="204"/>
      <scheme val="minor"/>
    </font>
    <font>
      <b/>
      <sz val="10"/>
      <color rgb="FFC00000"/>
      <name val="Microsoft YaHei"/>
      <family val="2"/>
      <charset val="204"/>
    </font>
    <font>
      <b/>
      <sz val="10"/>
      <color rgb="FF14385C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9.5"/>
      <color rgb="FF00206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5" tint="-0.249977111117893"/>
      <name val="Calibri"/>
      <family val="2"/>
      <charset val="204"/>
      <scheme val="minor"/>
    </font>
    <font>
      <sz val="18"/>
      <color theme="5" tint="-0.249977111117893"/>
      <name val="Calibri"/>
      <family val="2"/>
      <charset val="204"/>
      <scheme val="minor"/>
    </font>
    <font>
      <sz val="11"/>
      <color theme="5" tint="-0.24997711111789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EFF3EA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376092"/>
      </left>
      <right style="medium">
        <color rgb="FF376092"/>
      </right>
      <top/>
      <bottom style="medium">
        <color rgb="FF376092"/>
      </bottom>
      <diagonal/>
    </border>
    <border>
      <left/>
      <right style="medium">
        <color rgb="FF376092"/>
      </right>
      <top/>
      <bottom style="medium">
        <color rgb="FF37609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 readingOrder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4" borderId="0" xfId="0" applyFill="1"/>
    <xf numFmtId="0" fontId="0" fillId="6" borderId="0" xfId="0" applyFill="1"/>
    <xf numFmtId="165" fontId="0" fillId="5" borderId="0" xfId="0" applyNumberFormat="1" applyFill="1"/>
    <xf numFmtId="165" fontId="0" fillId="4" borderId="0" xfId="0" applyNumberFormat="1" applyFill="1"/>
    <xf numFmtId="165" fontId="0" fillId="6" borderId="0" xfId="0" applyNumberFormat="1" applyFill="1"/>
    <xf numFmtId="165" fontId="0" fillId="0" borderId="0" xfId="0" applyNumberFormat="1"/>
    <xf numFmtId="0" fontId="0" fillId="6" borderId="0" xfId="0" applyFill="1" applyAlignment="1">
      <alignment horizontal="center"/>
    </xf>
    <xf numFmtId="165" fontId="6" fillId="0" borderId="1" xfId="0" applyNumberFormat="1" applyFont="1" applyBorder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 readingOrder="1"/>
    </xf>
    <xf numFmtId="165" fontId="1" fillId="0" borderId="1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top" wrapText="1" readingOrder="1"/>
    </xf>
    <xf numFmtId="165" fontId="0" fillId="0" borderId="1" xfId="0" applyNumberFormat="1" applyBorder="1" applyAlignment="1">
      <alignment horizontal="center"/>
    </xf>
    <xf numFmtId="0" fontId="10" fillId="8" borderId="4" xfId="0" applyFont="1" applyFill="1" applyBorder="1" applyAlignment="1">
      <alignment horizontal="center" vertical="center" wrapText="1" readingOrder="1"/>
    </xf>
    <xf numFmtId="165" fontId="11" fillId="8" borderId="4" xfId="0" applyNumberFormat="1" applyFont="1" applyFill="1" applyBorder="1" applyAlignment="1">
      <alignment horizontal="center" wrapText="1" readingOrder="1"/>
    </xf>
    <xf numFmtId="0" fontId="0" fillId="9" borderId="0" xfId="0" applyFill="1" applyAlignment="1">
      <alignment wrapText="1"/>
    </xf>
    <xf numFmtId="0" fontId="12" fillId="9" borderId="4" xfId="0" applyFont="1" applyFill="1" applyBorder="1" applyAlignment="1">
      <alignment horizontal="center" vertical="center" wrapText="1" readingOrder="1"/>
    </xf>
    <xf numFmtId="0" fontId="10" fillId="9" borderId="4" xfId="0" applyFont="1" applyFill="1" applyBorder="1" applyAlignment="1">
      <alignment horizontal="center" vertical="center" wrapText="1" readingOrder="1"/>
    </xf>
    <xf numFmtId="165" fontId="11" fillId="9" borderId="4" xfId="0" applyNumberFormat="1" applyFont="1" applyFill="1" applyBorder="1" applyAlignment="1">
      <alignment horizontal="center" wrapText="1" readingOrder="1"/>
    </xf>
    <xf numFmtId="0" fontId="0" fillId="0" borderId="0" xfId="0" applyFill="1" applyAlignment="1">
      <alignment wrapText="1"/>
    </xf>
    <xf numFmtId="165" fontId="0" fillId="0" borderId="1" xfId="0" applyNumberFormat="1" applyBorder="1"/>
    <xf numFmtId="165" fontId="0" fillId="6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65" fontId="0" fillId="8" borderId="1" xfId="0" applyNumberFormat="1" applyFill="1" applyBorder="1"/>
    <xf numFmtId="165" fontId="0" fillId="10" borderId="1" xfId="0" applyNumberFormat="1" applyFill="1" applyBorder="1"/>
    <xf numFmtId="165" fontId="0" fillId="9" borderId="1" xfId="0" applyNumberFormat="1" applyFill="1" applyBorder="1"/>
    <xf numFmtId="164" fontId="0" fillId="0" borderId="2" xfId="0" applyNumberFormat="1" applyBorder="1" applyAlignment="1">
      <alignment wrapText="1"/>
    </xf>
    <xf numFmtId="164" fontId="0" fillId="0" borderId="0" xfId="0" applyNumberFormat="1" applyFill="1" applyAlignment="1">
      <alignment wrapText="1"/>
    </xf>
    <xf numFmtId="165" fontId="0" fillId="0" borderId="0" xfId="0" applyNumberFormat="1" applyFill="1" applyAlignment="1">
      <alignment wrapText="1"/>
    </xf>
    <xf numFmtId="4" fontId="0" fillId="0" borderId="0" xfId="0" applyNumberFormat="1" applyFill="1" applyAlignment="1">
      <alignment wrapText="1"/>
    </xf>
    <xf numFmtId="165" fontId="0" fillId="6" borderId="1" xfId="0" applyNumberFormat="1" applyFill="1" applyBorder="1" applyAlignment="1">
      <alignment horizontal="right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6" borderId="0" xfId="0" applyFill="1" applyAlignment="1">
      <alignment wrapText="1"/>
    </xf>
    <xf numFmtId="0" fontId="13" fillId="0" borderId="0" xfId="0" applyFont="1"/>
    <xf numFmtId="165" fontId="13" fillId="0" borderId="0" xfId="0" applyNumberFormat="1" applyFont="1"/>
    <xf numFmtId="166" fontId="0" fillId="0" borderId="1" xfId="0" applyNumberFormat="1" applyBorder="1" applyAlignment="1">
      <alignment horizontal="center"/>
    </xf>
    <xf numFmtId="165" fontId="5" fillId="3" borderId="4" xfId="0" applyNumberFormat="1" applyFont="1" applyFill="1" applyBorder="1" applyAlignment="1">
      <alignment horizontal="center" vertical="center" wrapText="1" readingOrder="1"/>
    </xf>
    <xf numFmtId="0" fontId="0" fillId="8" borderId="1" xfId="0" applyFill="1" applyBorder="1"/>
    <xf numFmtId="165" fontId="0" fillId="8" borderId="1" xfId="0" applyNumberFormat="1" applyFill="1" applyBorder="1" applyAlignment="1">
      <alignment wrapText="1"/>
    </xf>
    <xf numFmtId="0" fontId="0" fillId="5" borderId="1" xfId="0" applyFill="1" applyBorder="1"/>
    <xf numFmtId="165" fontId="0" fillId="5" borderId="1" xfId="0" applyNumberFormat="1" applyFill="1" applyBorder="1" applyAlignment="1">
      <alignment wrapText="1"/>
    </xf>
    <xf numFmtId="0" fontId="0" fillId="6" borderId="1" xfId="0" applyFill="1" applyBorder="1"/>
    <xf numFmtId="165" fontId="0" fillId="6" borderId="1" xfId="0" applyNumberFormat="1" applyFill="1" applyBorder="1" applyAlignment="1">
      <alignment wrapText="1"/>
    </xf>
    <xf numFmtId="0" fontId="16" fillId="0" borderId="0" xfId="0" applyFont="1" applyBorder="1" applyAlignment="1">
      <alignment horizontal="justify" wrapText="1"/>
    </xf>
    <xf numFmtId="0" fontId="17" fillId="0" borderId="0" xfId="0" applyFont="1" applyBorder="1" applyAlignment="1">
      <alignment horizontal="justify" wrapText="1"/>
    </xf>
    <xf numFmtId="165" fontId="17" fillId="0" borderId="0" xfId="0" applyNumberFormat="1" applyFont="1" applyBorder="1" applyAlignment="1">
      <alignment horizontal="justify" wrapText="1"/>
    </xf>
    <xf numFmtId="0" fontId="18" fillId="0" borderId="5" xfId="0" applyFont="1" applyFill="1" applyBorder="1" applyAlignment="1">
      <alignment horizontal="center" vertical="center" wrapText="1" readingOrder="1"/>
    </xf>
    <xf numFmtId="0" fontId="19" fillId="0" borderId="6" xfId="0" applyFont="1" applyFill="1" applyBorder="1" applyAlignment="1">
      <alignment horizontal="center" vertical="center" wrapText="1" readingOrder="1"/>
    </xf>
    <xf numFmtId="0" fontId="19" fillId="0" borderId="7" xfId="0" applyFont="1" applyFill="1" applyBorder="1" applyAlignment="1">
      <alignment horizontal="center" vertical="center" wrapText="1" readingOrder="1"/>
    </xf>
    <xf numFmtId="2" fontId="0" fillId="0" borderId="0" xfId="0" applyNumberFormat="1"/>
    <xf numFmtId="0" fontId="0" fillId="0" borderId="0" xfId="0" applyAlignment="1">
      <alignment wrapText="1"/>
    </xf>
    <xf numFmtId="0" fontId="5" fillId="6" borderId="5" xfId="0" applyFont="1" applyFill="1" applyBorder="1" applyAlignment="1">
      <alignment horizontal="center" vertical="center" wrapText="1" readingOrder="1"/>
    </xf>
    <xf numFmtId="0" fontId="5" fillId="6" borderId="6" xfId="0" applyFont="1" applyFill="1" applyBorder="1" applyAlignment="1">
      <alignment horizontal="center" vertical="center" wrapText="1" readingOrder="1"/>
    </xf>
    <xf numFmtId="0" fontId="5" fillId="6" borderId="7" xfId="0" applyFont="1" applyFill="1" applyBorder="1" applyAlignment="1">
      <alignment horizontal="center" vertical="center" wrapText="1" readingOrder="1"/>
    </xf>
    <xf numFmtId="0" fontId="5" fillId="6" borderId="8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3" fontId="17" fillId="0" borderId="0" xfId="0" applyNumberFormat="1" applyFont="1" applyBorder="1" applyAlignment="1">
      <alignment horizontal="justify" wrapText="1"/>
    </xf>
    <xf numFmtId="3" fontId="22" fillId="0" borderId="0" xfId="0" applyNumberFormat="1" applyFont="1"/>
    <xf numFmtId="0" fontId="0" fillId="0" borderId="0" xfId="0" applyFill="1" applyBorder="1"/>
    <xf numFmtId="4" fontId="0" fillId="0" borderId="0" xfId="0" applyNumberFormat="1"/>
    <xf numFmtId="1" fontId="0" fillId="0" borderId="0" xfId="0" applyNumberFormat="1"/>
    <xf numFmtId="4" fontId="23" fillId="11" borderId="1" xfId="0" applyNumberFormat="1" applyFont="1" applyFill="1" applyBorder="1" applyAlignment="1">
      <alignment horizontal="center" vertical="center" wrapText="1" readingOrder="1"/>
    </xf>
    <xf numFmtId="4" fontId="24" fillId="3" borderId="1" xfId="0" applyNumberFormat="1" applyFont="1" applyFill="1" applyBorder="1" applyAlignment="1">
      <alignment horizontal="center" vertical="center" wrapText="1" readingOrder="1"/>
    </xf>
    <xf numFmtId="4" fontId="24" fillId="0" borderId="1" xfId="0" applyNumberFormat="1" applyFont="1" applyBorder="1" applyAlignment="1">
      <alignment vertical="center" readingOrder="1"/>
    </xf>
    <xf numFmtId="4" fontId="25" fillId="3" borderId="10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11" fillId="9" borderId="4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165" fontId="0" fillId="10" borderId="0" xfId="0" applyNumberFormat="1" applyFill="1" applyBorder="1"/>
    <xf numFmtId="0" fontId="0" fillId="6" borderId="0" xfId="0" applyNumberFormat="1" applyFill="1" applyAlignment="1">
      <alignment wrapText="1"/>
    </xf>
    <xf numFmtId="0" fontId="0" fillId="0" borderId="0" xfId="0" applyAlignment="1">
      <alignment wrapText="1"/>
    </xf>
    <xf numFmtId="0" fontId="5" fillId="3" borderId="16" xfId="0" applyFont="1" applyFill="1" applyBorder="1" applyAlignment="1">
      <alignment horizontal="center" vertical="center" wrapText="1" readingOrder="1"/>
    </xf>
    <xf numFmtId="165" fontId="5" fillId="3" borderId="16" xfId="0" applyNumberFormat="1" applyFont="1" applyFill="1" applyBorder="1" applyAlignment="1">
      <alignment horizontal="center" vertical="center" wrapText="1" readingOrder="1"/>
    </xf>
    <xf numFmtId="0" fontId="18" fillId="11" borderId="1" xfId="0" applyFont="1" applyFill="1" applyBorder="1" applyAlignment="1">
      <alignment horizontal="center" vertical="center" wrapText="1" readingOrder="1"/>
    </xf>
    <xf numFmtId="0" fontId="19" fillId="12" borderId="1" xfId="0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center" vertical="center" wrapText="1" readingOrder="1"/>
    </xf>
    <xf numFmtId="0" fontId="28" fillId="0" borderId="1" xfId="0" applyFont="1" applyBorder="1" applyAlignment="1">
      <alignment wrapText="1"/>
    </xf>
    <xf numFmtId="3" fontId="19" fillId="11" borderId="1" xfId="0" applyNumberFormat="1" applyFont="1" applyFill="1" applyBorder="1" applyAlignment="1">
      <alignment horizontal="center" wrapText="1" readingOrder="1"/>
    </xf>
    <xf numFmtId="3" fontId="19" fillId="12" borderId="1" xfId="0" applyNumberFormat="1" applyFont="1" applyFill="1" applyBorder="1" applyAlignment="1">
      <alignment horizontal="center" wrapText="1" readingOrder="1"/>
    </xf>
    <xf numFmtId="3" fontId="19" fillId="3" borderId="1" xfId="0" applyNumberFormat="1" applyFont="1" applyFill="1" applyBorder="1" applyAlignment="1">
      <alignment horizontal="center" wrapText="1" readingOrder="1"/>
    </xf>
    <xf numFmtId="165" fontId="28" fillId="0" borderId="1" xfId="0" applyNumberFormat="1" applyFon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1" xfId="0" applyNumberFormat="1" applyBorder="1" applyAlignment="1">
      <alignment wrapText="1"/>
    </xf>
    <xf numFmtId="165" fontId="28" fillId="0" borderId="1" xfId="0" applyNumberFormat="1" applyFont="1" applyBorder="1" applyAlignment="1">
      <alignment wrapText="1"/>
    </xf>
    <xf numFmtId="165" fontId="0" fillId="0" borderId="0" xfId="0" applyNumberFormat="1" applyFill="1" applyBorder="1"/>
    <xf numFmtId="165" fontId="0" fillId="0" borderId="0" xfId="0" applyNumberFormat="1" applyFill="1"/>
    <xf numFmtId="3" fontId="19" fillId="0" borderId="5" xfId="0" applyNumberFormat="1" applyFont="1" applyFill="1" applyBorder="1" applyAlignment="1">
      <alignment horizontal="center" wrapText="1" readingOrder="1"/>
    </xf>
    <xf numFmtId="3" fontId="19" fillId="0" borderId="6" xfId="0" applyNumberFormat="1" applyFont="1" applyFill="1" applyBorder="1" applyAlignment="1">
      <alignment horizontal="center" wrapText="1" readingOrder="1"/>
    </xf>
    <xf numFmtId="3" fontId="19" fillId="0" borderId="7" xfId="0" applyNumberFormat="1" applyFont="1" applyFill="1" applyBorder="1" applyAlignment="1">
      <alignment horizontal="center" wrapText="1" readingOrder="1"/>
    </xf>
    <xf numFmtId="0" fontId="17" fillId="0" borderId="17" xfId="0" applyFont="1" applyBorder="1" applyAlignment="1">
      <alignment horizontal="justify" wrapText="1"/>
    </xf>
    <xf numFmtId="165" fontId="17" fillId="0" borderId="18" xfId="0" applyNumberFormat="1" applyFont="1" applyBorder="1" applyAlignment="1">
      <alignment horizontal="justify" wrapText="1"/>
    </xf>
    <xf numFmtId="0" fontId="0" fillId="0" borderId="0" xfId="0" applyFill="1" applyBorder="1" applyAlignment="1">
      <alignment wrapText="1"/>
    </xf>
    <xf numFmtId="165" fontId="0" fillId="13" borderId="1" xfId="0" applyNumberFormat="1" applyFill="1" applyBorder="1"/>
    <xf numFmtId="0" fontId="29" fillId="0" borderId="0" xfId="0" applyFont="1" applyBorder="1" applyAlignment="1">
      <alignment wrapText="1"/>
    </xf>
    <xf numFmtId="0" fontId="29" fillId="0" borderId="0" xfId="0" applyFont="1" applyBorder="1" applyAlignment="1"/>
    <xf numFmtId="0" fontId="29" fillId="0" borderId="0" xfId="0" applyFont="1" applyBorder="1"/>
    <xf numFmtId="3" fontId="29" fillId="0" borderId="0" xfId="0" applyNumberFormat="1" applyFont="1" applyBorder="1" applyAlignment="1">
      <alignment horizontal="right"/>
    </xf>
    <xf numFmtId="9" fontId="29" fillId="0" borderId="0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9" fontId="0" fillId="0" borderId="0" xfId="0" applyNumberFormat="1" applyBorder="1"/>
    <xf numFmtId="0" fontId="29" fillId="0" borderId="0" xfId="0" applyFont="1" applyFill="1" applyBorder="1"/>
    <xf numFmtId="3" fontId="29" fillId="0" borderId="0" xfId="0" applyNumberFormat="1" applyFont="1" applyFill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0" fontId="0" fillId="14" borderId="0" xfId="0" applyFill="1"/>
    <xf numFmtId="0" fontId="0" fillId="14" borderId="0" xfId="0" applyFill="1" applyBorder="1"/>
    <xf numFmtId="0" fontId="0" fillId="14" borderId="0" xfId="0" applyFill="1" applyAlignment="1"/>
    <xf numFmtId="0" fontId="0" fillId="14" borderId="0" xfId="0" applyFill="1" applyAlignment="1">
      <alignment horizontal="left"/>
    </xf>
    <xf numFmtId="0" fontId="0" fillId="14" borderId="15" xfId="0" applyFill="1" applyBorder="1"/>
    <xf numFmtId="0" fontId="0" fillId="14" borderId="12" xfId="0" applyFill="1" applyBorder="1"/>
    <xf numFmtId="0" fontId="14" fillId="14" borderId="0" xfId="0" applyFont="1" applyFill="1" applyAlignment="1">
      <alignment horizontal="left" vertical="top"/>
    </xf>
    <xf numFmtId="0" fontId="14" fillId="14" borderId="20" xfId="0" applyFont="1" applyFill="1" applyBorder="1" applyAlignment="1">
      <alignment horizontal="left"/>
    </xf>
    <xf numFmtId="0" fontId="14" fillId="14" borderId="0" xfId="0" applyFont="1" applyFill="1" applyAlignment="1">
      <alignment horizontal="left"/>
    </xf>
    <xf numFmtId="0" fontId="0" fillId="14" borderId="0" xfId="0" applyFill="1" applyAlignment="1">
      <alignment wrapText="1"/>
    </xf>
    <xf numFmtId="0" fontId="0" fillId="14" borderId="0" xfId="0" applyFill="1" applyAlignment="1">
      <alignment vertical="top"/>
    </xf>
    <xf numFmtId="0" fontId="0" fillId="14" borderId="0" xfId="0" applyFill="1" applyAlignment="1">
      <alignment vertical="top" wrapText="1"/>
    </xf>
    <xf numFmtId="0" fontId="27" fillId="14" borderId="0" xfId="0" applyFont="1" applyFill="1" applyAlignment="1">
      <alignment horizontal="center" vertical="center"/>
    </xf>
    <xf numFmtId="0" fontId="27" fillId="14" borderId="0" xfId="0" applyFont="1" applyFill="1" applyAlignment="1">
      <alignment horizontal="center" vertical="center" wrapText="1"/>
    </xf>
    <xf numFmtId="165" fontId="15" fillId="14" borderId="0" xfId="0" applyNumberFormat="1" applyFont="1" applyFill="1" applyAlignment="1">
      <alignment horizontal="center" vertical="center"/>
    </xf>
    <xf numFmtId="165" fontId="15" fillId="14" borderId="0" xfId="0" applyNumberFormat="1" applyFont="1" applyFill="1" applyAlignment="1">
      <alignment horizontal="center"/>
    </xf>
    <xf numFmtId="165" fontId="15" fillId="14" borderId="0" xfId="0" applyNumberFormat="1" applyFont="1" applyFill="1" applyAlignment="1">
      <alignment horizontal="center" wrapText="1"/>
    </xf>
    <xf numFmtId="0" fontId="0" fillId="14" borderId="0" xfId="0" applyFill="1" applyAlignment="1">
      <alignment horizontal="center" vertical="center"/>
    </xf>
    <xf numFmtId="0" fontId="14" fillId="14" borderId="0" xfId="0" applyFont="1" applyFill="1"/>
    <xf numFmtId="0" fontId="14" fillId="14" borderId="0" xfId="0" applyFont="1" applyFill="1" applyAlignment="1">
      <alignment wrapText="1"/>
    </xf>
    <xf numFmtId="0" fontId="0" fillId="14" borderId="0" xfId="0" applyFill="1" applyAlignment="1">
      <alignment vertical="center"/>
    </xf>
    <xf numFmtId="0" fontId="2" fillId="14" borderId="0" xfId="1" applyFill="1" applyAlignment="1" applyProtection="1">
      <alignment horizontal="center" vertical="center"/>
    </xf>
    <xf numFmtId="165" fontId="21" fillId="14" borderId="0" xfId="0" applyNumberFormat="1" applyFont="1" applyFill="1" applyAlignment="1">
      <alignment horizontal="center"/>
    </xf>
    <xf numFmtId="3" fontId="0" fillId="14" borderId="0" xfId="0" applyNumberFormat="1" applyFill="1"/>
    <xf numFmtId="0" fontId="34" fillId="14" borderId="0" xfId="0" applyFont="1" applyFill="1" applyAlignment="1">
      <alignment horizontal="center"/>
    </xf>
    <xf numFmtId="0" fontId="35" fillId="14" borderId="0" xfId="0" applyFont="1" applyFill="1" applyAlignment="1">
      <alignment horizontal="center"/>
    </xf>
    <xf numFmtId="165" fontId="31" fillId="15" borderId="0" xfId="0" applyNumberFormat="1" applyFont="1" applyFill="1" applyAlignment="1">
      <alignment horizontal="center"/>
    </xf>
    <xf numFmtId="0" fontId="14" fillId="15" borderId="0" xfId="0" applyFont="1" applyFill="1" applyAlignment="1">
      <alignment horizontal="center" wrapText="1"/>
    </xf>
    <xf numFmtId="0" fontId="19" fillId="0" borderId="22" xfId="0" applyFont="1" applyFill="1" applyBorder="1" applyAlignment="1">
      <alignment horizontal="center" vertical="center" wrapText="1" readingOrder="1"/>
    </xf>
    <xf numFmtId="0" fontId="19" fillId="0" borderId="23" xfId="0" applyFont="1" applyFill="1" applyBorder="1" applyAlignment="1">
      <alignment horizontal="center" vertical="center" wrapText="1" readingOrder="1"/>
    </xf>
    <xf numFmtId="0" fontId="18" fillId="0" borderId="11" xfId="0" applyFont="1" applyFill="1" applyBorder="1" applyAlignment="1">
      <alignment horizontal="center" vertical="center" wrapText="1" readingOrder="1"/>
    </xf>
    <xf numFmtId="0" fontId="19" fillId="0" borderId="11" xfId="0" applyFont="1" applyFill="1" applyBorder="1" applyAlignment="1">
      <alignment horizontal="center" vertical="center" wrapText="1" readingOrder="1"/>
    </xf>
    <xf numFmtId="4" fontId="19" fillId="0" borderId="11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165" fontId="11" fillId="0" borderId="0" xfId="0" applyNumberFormat="1" applyFont="1" applyFill="1" applyBorder="1" applyAlignment="1">
      <alignment horizontal="center" wrapText="1" readingOrder="1"/>
    </xf>
    <xf numFmtId="165" fontId="5" fillId="0" borderId="0" xfId="0" applyNumberFormat="1" applyFont="1" applyFill="1" applyBorder="1" applyAlignment="1">
      <alignment horizontal="center" vertical="center" wrapText="1" readingOrder="1"/>
    </xf>
    <xf numFmtId="0" fontId="0" fillId="8" borderId="0" xfId="0" applyFill="1" applyBorder="1"/>
    <xf numFmtId="0" fontId="5" fillId="3" borderId="0" xfId="0" applyFont="1" applyFill="1" applyBorder="1" applyAlignment="1">
      <alignment horizontal="center" vertical="center" wrapText="1" readingOrder="1"/>
    </xf>
    <xf numFmtId="165" fontId="0" fillId="0" borderId="0" xfId="0" applyNumberFormat="1" applyBorder="1"/>
    <xf numFmtId="165" fontId="0" fillId="6" borderId="0" xfId="0" applyNumberFormat="1" applyFill="1" applyBorder="1"/>
    <xf numFmtId="165" fontId="0" fillId="6" borderId="0" xfId="0" applyNumberFormat="1" applyFill="1" applyBorder="1" applyAlignment="1">
      <alignment horizontal="right"/>
    </xf>
    <xf numFmtId="165" fontId="0" fillId="4" borderId="0" xfId="0" applyNumberFormat="1" applyFill="1" applyBorder="1"/>
    <xf numFmtId="165" fontId="0" fillId="5" borderId="0" xfId="0" applyNumberFormat="1" applyFill="1" applyBorder="1"/>
    <xf numFmtId="165" fontId="0" fillId="8" borderId="0" xfId="0" applyNumberFormat="1" applyFill="1" applyBorder="1"/>
    <xf numFmtId="165" fontId="0" fillId="9" borderId="2" xfId="0" applyNumberFormat="1" applyFill="1" applyBorder="1"/>
    <xf numFmtId="4" fontId="25" fillId="3" borderId="0" xfId="0" applyNumberFormat="1" applyFont="1" applyFill="1" applyBorder="1" applyAlignment="1">
      <alignment horizontal="center" vertical="top" wrapText="1"/>
    </xf>
    <xf numFmtId="167" fontId="25" fillId="3" borderId="10" xfId="0" applyNumberFormat="1" applyFont="1" applyFill="1" applyBorder="1" applyAlignment="1">
      <alignment horizontal="center" vertical="top" wrapText="1"/>
    </xf>
    <xf numFmtId="165" fontId="36" fillId="0" borderId="1" xfId="0" applyNumberFormat="1" applyFont="1" applyFill="1" applyBorder="1" applyAlignment="1">
      <alignment horizontal="center" wrapText="1" readingOrder="1"/>
    </xf>
    <xf numFmtId="165" fontId="37" fillId="0" borderId="1" xfId="0" applyNumberFormat="1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 wrapText="1"/>
    </xf>
    <xf numFmtId="0" fontId="14" fillId="14" borderId="0" xfId="0" applyFont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wrapText="1"/>
    </xf>
    <xf numFmtId="165" fontId="31" fillId="15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vertical="center" wrapText="1"/>
    </xf>
    <xf numFmtId="9" fontId="0" fillId="14" borderId="0" xfId="0" applyNumberFormat="1" applyFill="1" applyAlignment="1">
      <alignment horizontal="center"/>
    </xf>
    <xf numFmtId="9" fontId="39" fillId="14" borderId="0" xfId="0" applyNumberFormat="1" applyFont="1" applyFill="1" applyAlignment="1">
      <alignment horizontal="center" readingOrder="1"/>
    </xf>
    <xf numFmtId="0" fontId="40" fillId="14" borderId="0" xfId="0" applyFont="1" applyFill="1" applyAlignment="1">
      <alignment horizontal="center" readingOrder="1"/>
    </xf>
    <xf numFmtId="3" fontId="33" fillId="14" borderId="0" xfId="0" applyNumberFormat="1" applyFont="1" applyFill="1" applyAlignment="1">
      <alignment horizontal="center" vertical="center"/>
    </xf>
    <xf numFmtId="0" fontId="15" fillId="14" borderId="0" xfId="0" applyFont="1" applyFill="1"/>
    <xf numFmtId="0" fontId="0" fillId="14" borderId="0" xfId="0" applyFill="1" applyAlignment="1">
      <alignment wrapText="1"/>
    </xf>
    <xf numFmtId="0" fontId="0" fillId="14" borderId="0" xfId="0" applyFill="1" applyAlignment="1">
      <alignment wrapText="1"/>
    </xf>
    <xf numFmtId="0" fontId="14" fillId="14" borderId="0" xfId="0" applyFont="1" applyFill="1" applyAlignment="1">
      <alignment horizontal="left" vertical="center" indent="6"/>
    </xf>
    <xf numFmtId="0" fontId="14" fillId="14" borderId="0" xfId="0" applyFont="1" applyFill="1" applyAlignment="1">
      <alignment horizontal="left" indent="6"/>
    </xf>
    <xf numFmtId="0" fontId="41" fillId="14" borderId="0" xfId="0" applyFont="1" applyFill="1" applyAlignment="1">
      <alignment horizontal="center" vertical="top" wrapText="1"/>
    </xf>
    <xf numFmtId="0" fontId="43" fillId="14" borderId="0" xfId="0" applyFont="1" applyFill="1" applyAlignment="1">
      <alignment horizontal="center"/>
    </xf>
    <xf numFmtId="0" fontId="20" fillId="15" borderId="5" xfId="0" applyFont="1" applyFill="1" applyBorder="1" applyAlignment="1">
      <alignment horizontal="center" vertical="center" wrapText="1" readingOrder="1"/>
    </xf>
    <xf numFmtId="0" fontId="20" fillId="15" borderId="6" xfId="0" applyFont="1" applyFill="1" applyBorder="1" applyAlignment="1">
      <alignment horizontal="center" vertical="center" wrapText="1"/>
    </xf>
    <xf numFmtId="0" fontId="20" fillId="15" borderId="7" xfId="0" applyFont="1" applyFill="1" applyBorder="1" applyAlignment="1">
      <alignment horizontal="center" vertical="center" wrapText="1" readingOrder="1"/>
    </xf>
    <xf numFmtId="0" fontId="20" fillId="15" borderId="6" xfId="0" applyFont="1" applyFill="1" applyBorder="1" applyAlignment="1">
      <alignment horizontal="center" vertical="center" wrapText="1" readingOrder="1"/>
    </xf>
    <xf numFmtId="165" fontId="27" fillId="15" borderId="0" xfId="0" applyNumberFormat="1" applyFont="1" applyFill="1" applyAlignment="1">
      <alignment horizontal="center" vertical="center"/>
    </xf>
    <xf numFmtId="165" fontId="27" fillId="15" borderId="0" xfId="0" applyNumberFormat="1" applyFont="1" applyFill="1" applyAlignment="1">
      <alignment horizontal="center" vertical="center" wrapText="1"/>
    </xf>
    <xf numFmtId="0" fontId="0" fillId="15" borderId="0" xfId="0" applyFill="1"/>
    <xf numFmtId="0" fontId="0" fillId="15" borderId="0" xfId="0" applyFill="1" applyAlignment="1">
      <alignment wrapText="1"/>
    </xf>
    <xf numFmtId="0" fontId="2" fillId="14" borderId="0" xfId="1" applyFill="1" applyAlignment="1" applyProtection="1">
      <alignment horizontal="center" vertical="top"/>
    </xf>
    <xf numFmtId="0" fontId="2" fillId="14" borderId="0" xfId="1" applyFill="1" applyAlignment="1" applyProtection="1">
      <alignment horizontal="left" vertical="center"/>
    </xf>
    <xf numFmtId="0" fontId="2" fillId="14" borderId="0" xfId="1" applyFill="1" applyAlignment="1" applyProtection="1">
      <alignment horizontal="right" vertical="center"/>
    </xf>
    <xf numFmtId="0" fontId="2" fillId="14" borderId="0" xfId="1" applyFill="1" applyAlignment="1" applyProtection="1">
      <alignment horizontal="left" vertical="top"/>
    </xf>
    <xf numFmtId="0" fontId="2" fillId="14" borderId="0" xfId="1" applyFill="1" applyAlignment="1" applyProtection="1">
      <alignment horizontal="right" vertical="top"/>
    </xf>
    <xf numFmtId="0" fontId="0" fillId="14" borderId="0" xfId="0" applyFill="1" applyAlignment="1">
      <alignment wrapText="1"/>
    </xf>
    <xf numFmtId="0" fontId="14" fillId="14" borderId="0" xfId="0" applyFont="1" applyFill="1" applyAlignment="1">
      <alignment horizontal="center"/>
    </xf>
    <xf numFmtId="0" fontId="14" fillId="14" borderId="0" xfId="0" applyFont="1" applyFill="1" applyAlignment="1">
      <alignment horizontal="left"/>
    </xf>
    <xf numFmtId="0" fontId="44" fillId="14" borderId="0" xfId="0" applyFont="1" applyFill="1"/>
    <xf numFmtId="0" fontId="45" fillId="14" borderId="0" xfId="0" applyFont="1" applyFill="1" applyAlignment="1">
      <alignment horizontal="left" vertical="center" indent="6"/>
    </xf>
    <xf numFmtId="0" fontId="41" fillId="15" borderId="0" xfId="0" applyFont="1" applyFill="1" applyAlignment="1">
      <alignment horizontal="center" vertical="top" wrapText="1"/>
    </xf>
    <xf numFmtId="0" fontId="14" fillId="15" borderId="0" xfId="0" applyFont="1" applyFill="1" applyAlignment="1"/>
    <xf numFmtId="0" fontId="44" fillId="15" borderId="0" xfId="0" applyFont="1" applyFill="1"/>
    <xf numFmtId="0" fontId="41" fillId="15" borderId="0" xfId="0" applyFont="1" applyFill="1" applyAlignment="1">
      <alignment horizontal="center" vertical="top" readingOrder="1"/>
    </xf>
    <xf numFmtId="0" fontId="14" fillId="15" borderId="0" xfId="0" applyFont="1" applyFill="1"/>
    <xf numFmtId="0" fontId="42" fillId="15" borderId="0" xfId="0" applyFont="1" applyFill="1" applyAlignment="1">
      <alignment horizontal="center" vertical="center" wrapText="1"/>
    </xf>
    <xf numFmtId="165" fontId="32" fillId="15" borderId="0" xfId="0" applyNumberFormat="1" applyFont="1" applyFill="1" applyAlignment="1">
      <alignment horizontal="center" vertical="center"/>
    </xf>
    <xf numFmtId="165" fontId="32" fillId="15" borderId="0" xfId="0" applyNumberFormat="1" applyFont="1" applyFill="1" applyAlignment="1">
      <alignment horizontal="center"/>
    </xf>
    <xf numFmtId="165" fontId="32" fillId="15" borderId="0" xfId="0" applyNumberFormat="1" applyFont="1" applyFill="1" applyAlignment="1">
      <alignment horizontal="center" wrapText="1"/>
    </xf>
    <xf numFmtId="0" fontId="30" fillId="15" borderId="13" xfId="0" applyFont="1" applyFill="1" applyBorder="1" applyAlignment="1">
      <alignment horizontal="center" vertical="top" wrapText="1" readingOrder="1"/>
    </xf>
    <xf numFmtId="0" fontId="30" fillId="15" borderId="13" xfId="0" applyFont="1" applyFill="1" applyBorder="1" applyAlignment="1">
      <alignment horizontal="center" vertical="top" wrapText="1"/>
    </xf>
    <xf numFmtId="165" fontId="14" fillId="15" borderId="14" xfId="0" applyNumberFormat="1" applyFont="1" applyFill="1" applyBorder="1" applyAlignment="1">
      <alignment horizontal="center" vertical="top"/>
    </xf>
    <xf numFmtId="0" fontId="33" fillId="14" borderId="0" xfId="0" applyFont="1" applyFill="1"/>
    <xf numFmtId="0" fontId="47" fillId="14" borderId="0" xfId="0" applyFont="1" applyFill="1"/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6" borderId="3" xfId="0" applyFill="1" applyBorder="1" applyAlignment="1">
      <alignment horizontal="center"/>
    </xf>
    <xf numFmtId="0" fontId="0" fillId="9" borderId="0" xfId="0" applyFill="1" applyAlignment="1">
      <alignment wrapText="1"/>
    </xf>
    <xf numFmtId="0" fontId="0" fillId="8" borderId="9" xfId="0" applyFill="1" applyBorder="1" applyAlignment="1">
      <alignment wrapText="1"/>
    </xf>
    <xf numFmtId="0" fontId="0" fillId="6" borderId="9" xfId="0" applyFill="1" applyBorder="1" applyAlignment="1"/>
    <xf numFmtId="0" fontId="0" fillId="14" borderId="0" xfId="0" applyFill="1" applyAlignment="1">
      <alignment wrapText="1"/>
    </xf>
    <xf numFmtId="0" fontId="38" fillId="15" borderId="0" xfId="0" applyFont="1" applyFill="1" applyAlignment="1">
      <alignment vertical="center" wrapText="1"/>
    </xf>
    <xf numFmtId="0" fontId="0" fillId="15" borderId="0" xfId="0" applyFill="1" applyAlignment="1">
      <alignment vertical="center" wrapText="1"/>
    </xf>
    <xf numFmtId="0" fontId="45" fillId="14" borderId="0" xfId="0" applyFont="1" applyFill="1" applyAlignment="1">
      <alignment horizontal="center"/>
    </xf>
    <xf numFmtId="0" fontId="14" fillId="1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14" borderId="0" xfId="0" applyFont="1" applyFill="1" applyAlignment="1">
      <alignment horizontal="center"/>
    </xf>
    <xf numFmtId="0" fontId="14" fillId="15" borderId="0" xfId="0" applyFont="1" applyFill="1" applyAlignment="1">
      <alignment horizontal="left" vertical="top"/>
    </xf>
    <xf numFmtId="0" fontId="0" fillId="15" borderId="0" xfId="0" applyFill="1" applyAlignment="1">
      <alignment horizontal="left"/>
    </xf>
    <xf numFmtId="0" fontId="14" fillId="15" borderId="21" xfId="0" applyFont="1" applyFill="1" applyBorder="1" applyAlignment="1">
      <alignment horizontal="left"/>
    </xf>
    <xf numFmtId="0" fontId="14" fillId="14" borderId="20" xfId="0" applyFont="1" applyFill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20" xfId="0" applyFont="1" applyBorder="1" applyAlignment="1"/>
    <xf numFmtId="0" fontId="45" fillId="14" borderId="0" xfId="0" applyFont="1" applyFill="1" applyAlignment="1">
      <alignment horizontal="center" vertical="center"/>
    </xf>
    <xf numFmtId="0" fontId="2" fillId="14" borderId="0" xfId="1" applyFill="1" applyAlignment="1" applyProtection="1">
      <alignment horizontal="center"/>
    </xf>
    <xf numFmtId="0" fontId="0" fillId="14" borderId="0" xfId="0" applyFill="1" applyAlignment="1">
      <alignment horizontal="center"/>
    </xf>
    <xf numFmtId="0" fontId="46" fillId="14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данные!$A$3</c:f>
              <c:strCache>
                <c:ptCount val="1"/>
                <c:pt idx="0">
                  <c:v>2025</c:v>
                </c:pt>
              </c:strCache>
            </c:strRef>
          </c:tx>
          <c:dLbls>
            <c:showVal val="1"/>
          </c:dLbls>
          <c:cat>
            <c:strRef>
              <c:f>данные!$B$2:$D$2</c:f>
              <c:strCache>
                <c:ptCount val="3"/>
                <c:pt idx="0">
                  <c:v>РАСХОДЫ</c:v>
                </c:pt>
                <c:pt idx="1">
                  <c:v>ДОХОДЫ</c:v>
                </c:pt>
                <c:pt idx="2">
                  <c:v>Дефицит(+)/
Профицит(-)</c:v>
                </c:pt>
              </c:strCache>
            </c:strRef>
          </c:cat>
          <c:val>
            <c:numRef>
              <c:f>данные!$B$3:$D$3</c:f>
              <c:numCache>
                <c:formatCode>#,##0.0</c:formatCode>
                <c:ptCount val="3"/>
                <c:pt idx="0">
                  <c:v>1538806.4</c:v>
                </c:pt>
                <c:pt idx="1">
                  <c:v>1428806.4</c:v>
                </c:pt>
                <c:pt idx="2">
                  <c:v>-110000</c:v>
                </c:pt>
              </c:numCache>
            </c:numRef>
          </c:val>
        </c:ser>
        <c:ser>
          <c:idx val="1"/>
          <c:order val="1"/>
          <c:tx>
            <c:strRef>
              <c:f>данные!$A$4</c:f>
              <c:strCache>
                <c:ptCount val="1"/>
                <c:pt idx="0">
                  <c:v>2026</c:v>
                </c:pt>
              </c:strCache>
            </c:strRef>
          </c:tx>
          <c:dLbls>
            <c:showVal val="1"/>
          </c:dLbls>
          <c:cat>
            <c:strRef>
              <c:f>данные!$B$2:$D$2</c:f>
              <c:strCache>
                <c:ptCount val="3"/>
                <c:pt idx="0">
                  <c:v>РАСХОДЫ</c:v>
                </c:pt>
                <c:pt idx="1">
                  <c:v>ДОХОДЫ</c:v>
                </c:pt>
                <c:pt idx="2">
                  <c:v>Дефицит(+)/
Профицит(-)</c:v>
                </c:pt>
              </c:strCache>
            </c:strRef>
          </c:cat>
          <c:val>
            <c:numRef>
              <c:f>данные!$B$4:$D$4</c:f>
              <c:numCache>
                <c:formatCode>#,##0.0</c:formatCode>
                <c:ptCount val="3"/>
                <c:pt idx="0">
                  <c:v>1385443.4</c:v>
                </c:pt>
                <c:pt idx="1">
                  <c:v>1400243.4</c:v>
                </c:pt>
                <c:pt idx="2" formatCode="\+#,##0;\-#,##0">
                  <c:v>14800</c:v>
                </c:pt>
              </c:numCache>
            </c:numRef>
          </c:val>
        </c:ser>
        <c:ser>
          <c:idx val="2"/>
          <c:order val="2"/>
          <c:tx>
            <c:strRef>
              <c:f>данные!$A$5</c:f>
              <c:strCache>
                <c:ptCount val="1"/>
                <c:pt idx="0">
                  <c:v>2027</c:v>
                </c:pt>
              </c:strCache>
            </c:strRef>
          </c:tx>
          <c:dLbls>
            <c:showVal val="1"/>
          </c:dLbls>
          <c:cat>
            <c:strRef>
              <c:f>данные!$B$2:$D$2</c:f>
              <c:strCache>
                <c:ptCount val="3"/>
                <c:pt idx="0">
                  <c:v>РАСХОДЫ</c:v>
                </c:pt>
                <c:pt idx="1">
                  <c:v>ДОХОДЫ</c:v>
                </c:pt>
                <c:pt idx="2">
                  <c:v>Дефицит(+)/
Профицит(-)</c:v>
                </c:pt>
              </c:strCache>
            </c:strRef>
          </c:cat>
          <c:val>
            <c:numRef>
              <c:f>данные!$B$5:$D$5</c:f>
              <c:numCache>
                <c:formatCode>#,##0.0</c:formatCode>
                <c:ptCount val="3"/>
                <c:pt idx="0">
                  <c:v>1395880.9</c:v>
                </c:pt>
                <c:pt idx="1">
                  <c:v>1427380.9</c:v>
                </c:pt>
                <c:pt idx="2" formatCode="\+#,##0;\-#,##0">
                  <c:v>31500</c:v>
                </c:pt>
              </c:numCache>
            </c:numRef>
          </c:val>
        </c:ser>
        <c:dLbls>
          <c:showVal val="1"/>
        </c:dLbls>
        <c:overlap val="-25"/>
        <c:axId val="97914880"/>
        <c:axId val="97916416"/>
      </c:barChart>
      <c:catAx>
        <c:axId val="97914880"/>
        <c:scaling>
          <c:orientation val="minMax"/>
        </c:scaling>
        <c:axPos val="b"/>
        <c:numFmt formatCode="General" sourceLinked="1"/>
        <c:majorTickMark val="none"/>
        <c:tickLblPos val="nextTo"/>
        <c:crossAx val="97916416"/>
        <c:crosses val="autoZero"/>
        <c:auto val="1"/>
        <c:lblAlgn val="ctr"/>
        <c:lblOffset val="100"/>
      </c:catAx>
      <c:valAx>
        <c:axId val="97916416"/>
        <c:scaling>
          <c:orientation val="minMax"/>
        </c:scaling>
        <c:delete val="1"/>
        <c:axPos val="l"/>
        <c:numFmt formatCode="#,##0.0" sourceLinked="1"/>
        <c:tickLblPos val="nextTo"/>
        <c:crossAx val="97914880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stacked"/>
        <c:ser>
          <c:idx val="0"/>
          <c:order val="0"/>
          <c:tx>
            <c:strRef>
              <c:f>данные!$B$2</c:f>
              <c:strCache>
                <c:ptCount val="1"/>
                <c:pt idx="0">
                  <c:v>РАСХОДЫ</c:v>
                </c:pt>
              </c:strCache>
            </c:strRef>
          </c:tx>
          <c:dLbls>
            <c:showVal val="1"/>
          </c:dLbls>
          <c:cat>
            <c:numRef>
              <c:f>данные!$A$3:$A$5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данные!$B$3:$B$5</c:f>
              <c:numCache>
                <c:formatCode>#,##0.0</c:formatCode>
                <c:ptCount val="3"/>
                <c:pt idx="0">
                  <c:v>1538806.4</c:v>
                </c:pt>
                <c:pt idx="1">
                  <c:v>1385443.4</c:v>
                </c:pt>
                <c:pt idx="2">
                  <c:v>1395880.9</c:v>
                </c:pt>
              </c:numCache>
            </c:numRef>
          </c:val>
        </c:ser>
        <c:ser>
          <c:idx val="1"/>
          <c:order val="1"/>
          <c:tx>
            <c:strRef>
              <c:f>данные!$C$2</c:f>
              <c:strCache>
                <c:ptCount val="1"/>
                <c:pt idx="0">
                  <c:v>ДОХОДЫ</c:v>
                </c:pt>
              </c:strCache>
            </c:strRef>
          </c:tx>
          <c:dLbls>
            <c:showVal val="1"/>
          </c:dLbls>
          <c:cat>
            <c:numRef>
              <c:f>данные!$A$3:$A$5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данные!$C$3:$C$5</c:f>
              <c:numCache>
                <c:formatCode>#,##0.0</c:formatCode>
                <c:ptCount val="3"/>
                <c:pt idx="0">
                  <c:v>1428806.4</c:v>
                </c:pt>
                <c:pt idx="1">
                  <c:v>1400243.4</c:v>
                </c:pt>
                <c:pt idx="2">
                  <c:v>1427380.9</c:v>
                </c:pt>
              </c:numCache>
            </c:numRef>
          </c:val>
        </c:ser>
        <c:ser>
          <c:idx val="2"/>
          <c:order val="2"/>
          <c:tx>
            <c:strRef>
              <c:f>данные!$D$2</c:f>
              <c:strCache>
                <c:ptCount val="1"/>
                <c:pt idx="0">
                  <c:v>Дефицит(+)/
Профицит(-)</c:v>
                </c:pt>
              </c:strCache>
            </c:strRef>
          </c:tx>
          <c:dLbls>
            <c:dLbl>
              <c:idx val="0"/>
              <c:layout>
                <c:manualLayout>
                  <c:x val="-9.3067426400759767E-2"/>
                  <c:y val="-6.89006897393640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ctr"/>
              <c:showVal val="1"/>
            </c:dLbl>
            <c:showVal val="1"/>
          </c:dLbls>
          <c:cat>
            <c:numRef>
              <c:f>данные!$A$3:$A$5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данные!$D$3:$D$5</c:f>
              <c:numCache>
                <c:formatCode>\+#,##0;\-#,##0</c:formatCode>
                <c:ptCount val="3"/>
                <c:pt idx="0" formatCode="#,##0.0">
                  <c:v>-110000</c:v>
                </c:pt>
                <c:pt idx="1">
                  <c:v>14800</c:v>
                </c:pt>
                <c:pt idx="2">
                  <c:v>31500</c:v>
                </c:pt>
              </c:numCache>
            </c:numRef>
          </c:val>
        </c:ser>
        <c:dLbls>
          <c:showVal val="1"/>
        </c:dLbls>
        <c:gapWidth val="95"/>
        <c:overlap val="100"/>
        <c:axId val="121108736"/>
        <c:axId val="125943808"/>
      </c:barChart>
      <c:catAx>
        <c:axId val="121108736"/>
        <c:scaling>
          <c:orientation val="minMax"/>
        </c:scaling>
        <c:axPos val="l"/>
        <c:numFmt formatCode="General" sourceLinked="1"/>
        <c:majorTickMark val="none"/>
        <c:tickLblPos val="nextTo"/>
        <c:crossAx val="125943808"/>
        <c:crosses val="autoZero"/>
        <c:auto val="1"/>
        <c:lblAlgn val="ctr"/>
        <c:lblOffset val="100"/>
      </c:catAx>
      <c:valAx>
        <c:axId val="125943808"/>
        <c:scaling>
          <c:orientation val="minMax"/>
        </c:scaling>
        <c:delete val="1"/>
        <c:axPos val="b"/>
        <c:numFmt formatCode="#,##0.0" sourceLinked="1"/>
        <c:tickLblPos val="nextTo"/>
        <c:crossAx val="121108736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расходов по разделам</a:t>
            </a:r>
            <a:endParaRPr lang="ru-RU"/>
          </a:p>
        </c:rich>
      </c:tx>
    </c:title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обработка!$A$37:$A$46</c:f>
              <c:strCache>
                <c:ptCount val="10"/>
                <c:pt idx="0">
                  <c:v>Общегосударственные вопросы </c:v>
                </c:pt>
                <c:pt idx="1">
                  <c:v>Национальная безопасность</c:v>
                </c:pt>
                <c:pt idx="2">
                  <c:v>Национальная экономика </c:v>
                </c:pt>
                <c:pt idx="3">
                  <c:v>Охрана окружающей среды</c:v>
                </c:pt>
                <c:pt idx="4">
                  <c:v>Жилищно-коммунальное хозяйство </c:v>
                </c:pt>
                <c:pt idx="5">
                  <c:v>Образование </c:v>
                </c:pt>
                <c:pt idx="6">
                  <c:v>Культура, кинематография </c:v>
                </c:pt>
                <c:pt idx="7">
                  <c:v>Социальная политика </c:v>
                </c:pt>
                <c:pt idx="8">
                  <c:v>Физическая культура и спорт </c:v>
                </c:pt>
                <c:pt idx="9">
                  <c:v>Межбюджетные трансферты  </c:v>
                </c:pt>
              </c:strCache>
            </c:strRef>
          </c:cat>
          <c:val>
            <c:numRef>
              <c:f>обработка!$B$37:$B$46</c:f>
              <c:numCache>
                <c:formatCode>#,##0.0</c:formatCode>
                <c:ptCount val="10"/>
                <c:pt idx="0">
                  <c:v>185547.2</c:v>
                </c:pt>
                <c:pt idx="1">
                  <c:v>100</c:v>
                </c:pt>
                <c:pt idx="2">
                  <c:v>153259.29999999999</c:v>
                </c:pt>
                <c:pt idx="3">
                  <c:v>5420</c:v>
                </c:pt>
                <c:pt idx="4">
                  <c:v>43473.1</c:v>
                </c:pt>
                <c:pt idx="5">
                  <c:v>931977</c:v>
                </c:pt>
                <c:pt idx="6">
                  <c:v>27462.1</c:v>
                </c:pt>
                <c:pt idx="7">
                  <c:v>50666</c:v>
                </c:pt>
                <c:pt idx="8">
                  <c:v>20372.7</c:v>
                </c:pt>
                <c:pt idx="9">
                  <c:v>120529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обработка!$A$37:$A$46</c:f>
              <c:strCache>
                <c:ptCount val="10"/>
                <c:pt idx="0">
                  <c:v>Общегосударственные вопросы </c:v>
                </c:pt>
                <c:pt idx="1">
                  <c:v>Национальная безопасность</c:v>
                </c:pt>
                <c:pt idx="2">
                  <c:v>Национальная экономика </c:v>
                </c:pt>
                <c:pt idx="3">
                  <c:v>Охрана окружающей среды</c:v>
                </c:pt>
                <c:pt idx="4">
                  <c:v>Жилищно-коммунальное хозяйство </c:v>
                </c:pt>
                <c:pt idx="5">
                  <c:v>Образование </c:v>
                </c:pt>
                <c:pt idx="6">
                  <c:v>Культура, кинематография </c:v>
                </c:pt>
                <c:pt idx="7">
                  <c:v>Социальная политика </c:v>
                </c:pt>
                <c:pt idx="8">
                  <c:v>Физическая культура и спорт </c:v>
                </c:pt>
                <c:pt idx="9">
                  <c:v>Межбюджетные трансферты  </c:v>
                </c:pt>
              </c:strCache>
            </c:strRef>
          </c:cat>
          <c:val>
            <c:numRef>
              <c:f>обработка!$D$37:$D$46</c:f>
              <c:numCache>
                <c:formatCode>#,##0.00</c:formatCode>
                <c:ptCount val="10"/>
                <c:pt idx="0" formatCode="#,##0.0">
                  <c:v>12.100485565803897</c:v>
                </c:pt>
                <c:pt idx="1">
                  <c:v>6.5215134293613143E-3</c:v>
                </c:pt>
                <c:pt idx="2" formatCode="#,##0.0">
                  <c:v>9.9948258312451426</c:v>
                </c:pt>
                <c:pt idx="4" formatCode="#,##0.0">
                  <c:v>2.8351040546596731</c:v>
                </c:pt>
                <c:pt idx="5" formatCode="#,##0.0">
                  <c:v>60.77900521355869</c:v>
                </c:pt>
                <c:pt idx="6" formatCode="#,##0.0">
                  <c:v>1.7909445394846333</c:v>
                </c:pt>
                <c:pt idx="7" formatCode="#,##0.0">
                  <c:v>3.3041899941202031</c:v>
                </c:pt>
                <c:pt idx="8" formatCode="#,##0.0">
                  <c:v>1.3286083664234924</c:v>
                </c:pt>
                <c:pt idx="9" formatCode="#,##0.0">
                  <c:v>7.8603149212748979</c:v>
                </c:pt>
              </c:numCache>
            </c:numRef>
          </c:val>
        </c:ser>
        <c:dLbls>
          <c:showVal val="1"/>
        </c:dLbls>
        <c:gapWidth val="0"/>
        <c:overlap val="7"/>
        <c:axId val="131918080"/>
        <c:axId val="132501504"/>
      </c:barChart>
      <c:catAx>
        <c:axId val="131918080"/>
        <c:scaling>
          <c:orientation val="minMax"/>
        </c:scaling>
        <c:axPos val="l"/>
        <c:numFmt formatCode="General" sourceLinked="1"/>
        <c:majorTickMark val="none"/>
        <c:tickLblPos val="nextTo"/>
        <c:crossAx val="132501504"/>
        <c:crosses val="autoZero"/>
        <c:auto val="1"/>
        <c:lblAlgn val="ctr"/>
        <c:lblOffset val="100"/>
      </c:catAx>
      <c:valAx>
        <c:axId val="132501504"/>
        <c:scaling>
          <c:orientation val="minMax"/>
        </c:scaling>
        <c:delete val="1"/>
        <c:axPos val="b"/>
        <c:numFmt formatCode="#,##0.0" sourceLinked="1"/>
        <c:tickLblPos val="nextTo"/>
        <c:crossAx val="131918080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Программная</a:t>
            </a:r>
            <a:r>
              <a:rPr lang="ru-RU" sz="1400" baseline="0"/>
              <a:t> структура расходов, тыс.руб.</a:t>
            </a:r>
            <a:endParaRPr lang="ru-RU" sz="1400"/>
          </a:p>
        </c:rich>
      </c:tx>
    </c:title>
    <c:plotArea>
      <c:layout/>
      <c:barChart>
        <c:barDir val="bar"/>
        <c:grouping val="stacked"/>
        <c:ser>
          <c:idx val="0"/>
          <c:order val="0"/>
          <c:dLbls>
            <c:dLblPos val="inBase"/>
            <c:showVal val="1"/>
          </c:dLbls>
          <c:cat>
            <c:strRef>
              <c:f>обработка!$A$27:$A$31</c:f>
              <c:strCache>
                <c:ptCount val="5"/>
                <c:pt idx="0">
                  <c:v>«Развитие образования» </c:v>
                </c:pt>
                <c:pt idx="1">
                  <c:v>«Развитие сельского хозяйства» </c:v>
                </c:pt>
                <c:pt idx="2">
                  <c:v>«Управление муниципальными финансами» </c:v>
                </c:pt>
                <c:pt idx="3">
                  <c:v>«Развитие Аннинского муниципального района» </c:v>
                </c:pt>
                <c:pt idx="4">
                  <c:v>Непрограммные расходы</c:v>
                </c:pt>
              </c:strCache>
            </c:strRef>
          </c:cat>
          <c:val>
            <c:numRef>
              <c:f>обработка!$B$27:$B$31</c:f>
              <c:numCache>
                <c:formatCode>#,##0.0</c:formatCode>
                <c:ptCount val="5"/>
                <c:pt idx="0">
                  <c:v>969476.7</c:v>
                </c:pt>
                <c:pt idx="1">
                  <c:v>17907.900000000001</c:v>
                </c:pt>
                <c:pt idx="2">
                  <c:v>330745.90000000002</c:v>
                </c:pt>
                <c:pt idx="3">
                  <c:v>218816.9</c:v>
                </c:pt>
                <c:pt idx="4">
                  <c:v>1859</c:v>
                </c:pt>
              </c:numCache>
            </c:numRef>
          </c:val>
        </c:ser>
        <c:ser>
          <c:idx val="1"/>
          <c:order val="1"/>
          <c:dLbls>
            <c:dLbl>
              <c:idx val="1"/>
              <c:layout>
                <c:manualLayout>
                  <c:x val="0.12222222222222331"/>
                  <c:y val="8.4875562720136266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ctr"/>
              <c:showVal val="1"/>
            </c:dLbl>
            <c:dLbl>
              <c:idx val="2"/>
              <c:layout>
                <c:manualLayout>
                  <c:x val="8.3333333333333343E-2"/>
                  <c:y val="-4.629629629629665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ctr"/>
              <c:showVal val="1"/>
            </c:dLbl>
            <c:dLbl>
              <c:idx val="3"/>
              <c:layout>
                <c:manualLayout>
                  <c:x val="9.4444444444444525E-2"/>
                  <c:y val="9.258894721493144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ctr"/>
              <c:showVal val="1"/>
            </c:dLbl>
            <c:dLbl>
              <c:idx val="4"/>
              <c:layout>
                <c:manualLayout>
                  <c:x val="0.14722222222222317"/>
                  <c:y val="1.85185185185185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ctr"/>
              <c:showVal val="1"/>
            </c:dLbl>
            <c:showVal val="1"/>
          </c:dLbls>
          <c:cat>
            <c:strRef>
              <c:f>обработка!$A$27:$A$31</c:f>
              <c:strCache>
                <c:ptCount val="5"/>
                <c:pt idx="0">
                  <c:v>«Развитие образования» </c:v>
                </c:pt>
                <c:pt idx="1">
                  <c:v>«Развитие сельского хозяйства» </c:v>
                </c:pt>
                <c:pt idx="2">
                  <c:v>«Управление муниципальными финансами» </c:v>
                </c:pt>
                <c:pt idx="3">
                  <c:v>«Развитие Аннинского муниципального района» </c:v>
                </c:pt>
                <c:pt idx="4">
                  <c:v>Непрограммные расходы</c:v>
                </c:pt>
              </c:strCache>
            </c:strRef>
          </c:cat>
          <c:val>
            <c:numRef>
              <c:f>обработка!$D$27:$D$31</c:f>
              <c:numCache>
                <c:formatCode>0.0</c:formatCode>
                <c:ptCount val="5"/>
                <c:pt idx="0">
                  <c:v>63.001863002389378</c:v>
                </c:pt>
                <c:pt idx="1">
                  <c:v>1.1637526332097399</c:v>
                </c:pt>
                <c:pt idx="2">
                  <c:v>21.493665479946017</c:v>
                </c:pt>
                <c:pt idx="3">
                  <c:v>14.219910964758139</c:v>
                </c:pt>
                <c:pt idx="4">
                  <c:v>0.12080791969672079</c:v>
                </c:pt>
              </c:numCache>
            </c:numRef>
          </c:val>
        </c:ser>
        <c:dLbls>
          <c:showVal val="1"/>
        </c:dLbls>
        <c:gapWidth val="95"/>
        <c:overlap val="100"/>
        <c:axId val="132809472"/>
        <c:axId val="132811776"/>
      </c:barChart>
      <c:catAx>
        <c:axId val="132809472"/>
        <c:scaling>
          <c:orientation val="minMax"/>
        </c:scaling>
        <c:axPos val="l"/>
        <c:numFmt formatCode="General" sourceLinked="1"/>
        <c:majorTickMark val="none"/>
        <c:tickLblPos val="nextTo"/>
        <c:crossAx val="132811776"/>
        <c:crosses val="autoZero"/>
        <c:auto val="1"/>
        <c:lblAlgn val="ctr"/>
        <c:lblOffset val="100"/>
      </c:catAx>
      <c:valAx>
        <c:axId val="132811776"/>
        <c:scaling>
          <c:orientation val="minMax"/>
        </c:scaling>
        <c:delete val="1"/>
        <c:axPos val="b"/>
        <c:numFmt formatCode="#,##0.0" sourceLinked="1"/>
        <c:tickLblPos val="nextTo"/>
        <c:crossAx val="132809472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multiLvlStrRef>
              <c:f>обработка!$A$116:$B$133</c:f>
              <c:multiLvlStrCache>
                <c:ptCount val="18"/>
                <c:lvl>
                  <c:pt idx="0">
                    <c:v>Патентная система </c:v>
                  </c:pt>
                  <c:pt idx="1">
                    <c:v>Государственная пошлина</c:v>
                  </c:pt>
                  <c:pt idx="2">
                    <c:v>Упрощенная система налогообложения</c:v>
                  </c:pt>
                  <c:pt idx="3">
                    <c:v>Единый сельскохозяйственный налог</c:v>
                  </c:pt>
                  <c:pt idx="4">
                    <c:v>Акцизы</c:v>
                  </c:pt>
                  <c:pt idx="5">
                    <c:v>Налог на доходы физических лиц</c:v>
                  </c:pt>
                  <c:pt idx="6">
                    <c:v>Платежи от муниципальных унитарных предприятий</c:v>
                  </c:pt>
                  <c:pt idx="7">
                    <c:v>Штрафы</c:v>
                  </c:pt>
                  <c:pt idx="8">
                    <c:v>Платежи при пользовании природными ресурсами</c:v>
                  </c:pt>
                  <c:pt idx="9">
                    <c:v>Аренда имущества</c:v>
                  </c:pt>
                  <c:pt idx="10">
                    <c:v>Доходы от платных услуг</c:v>
                  </c:pt>
                  <c:pt idx="11">
                    <c:v>Прочие неналоговые доходы</c:v>
                  </c:pt>
                  <c:pt idx="12">
                    <c:v>Аренда земли</c:v>
                  </c:pt>
                  <c:pt idx="13">
                    <c:v>Прочие безвозмездные поступления</c:v>
                  </c:pt>
                  <c:pt idx="14">
                    <c:v>Иные межбюджетные трансферты</c:v>
                  </c:pt>
                  <c:pt idx="15">
                    <c:v>Дотации</c:v>
                  </c:pt>
                  <c:pt idx="16">
                    <c:v>Субвенции</c:v>
                  </c:pt>
                  <c:pt idx="17">
                    <c:v>Субсидии</c:v>
                  </c:pt>
                </c:lvl>
                <c:lvl>
                  <c:pt idx="0">
                    <c:v>налоговые</c:v>
                  </c:pt>
                  <c:pt idx="6">
                    <c:v>неналоговые</c:v>
                  </c:pt>
                  <c:pt idx="13">
                    <c:v>безвозмездные</c:v>
                  </c:pt>
                </c:lvl>
              </c:multiLvlStrCache>
            </c:multiLvlStrRef>
          </c:cat>
          <c:val>
            <c:numRef>
              <c:f>обработка!$D$116:$D$133</c:f>
              <c:numCache>
                <c:formatCode>#,##0.0</c:formatCode>
                <c:ptCount val="18"/>
                <c:pt idx="0">
                  <c:v>4630</c:v>
                </c:pt>
                <c:pt idx="1">
                  <c:v>5157</c:v>
                </c:pt>
                <c:pt idx="2">
                  <c:v>10258</c:v>
                </c:pt>
                <c:pt idx="3">
                  <c:v>16416</c:v>
                </c:pt>
                <c:pt idx="4">
                  <c:v>31248</c:v>
                </c:pt>
                <c:pt idx="5">
                  <c:v>283343</c:v>
                </c:pt>
                <c:pt idx="6">
                  <c:v>206</c:v>
                </c:pt>
                <c:pt idx="7">
                  <c:v>1032</c:v>
                </c:pt>
                <c:pt idx="8">
                  <c:v>5420</c:v>
                </c:pt>
                <c:pt idx="9">
                  <c:v>3708</c:v>
                </c:pt>
                <c:pt idx="10">
                  <c:v>15312</c:v>
                </c:pt>
                <c:pt idx="11">
                  <c:v>25544</c:v>
                </c:pt>
                <c:pt idx="12">
                  <c:v>72787</c:v>
                </c:pt>
                <c:pt idx="13">
                  <c:v>1745</c:v>
                </c:pt>
                <c:pt idx="14">
                  <c:v>41678.5</c:v>
                </c:pt>
                <c:pt idx="15">
                  <c:v>176983</c:v>
                </c:pt>
                <c:pt idx="16">
                  <c:v>494095.3</c:v>
                </c:pt>
                <c:pt idx="17">
                  <c:v>213403</c:v>
                </c:pt>
              </c:numCache>
            </c:numRef>
          </c:val>
        </c:ser>
        <c:dLbls>
          <c:showVal val="1"/>
        </c:dLbls>
        <c:gapWidth val="75"/>
        <c:axId val="133286144"/>
        <c:axId val="133500928"/>
      </c:barChart>
      <c:catAx>
        <c:axId val="133286144"/>
        <c:scaling>
          <c:orientation val="minMax"/>
        </c:scaling>
        <c:axPos val="l"/>
        <c:numFmt formatCode="General" sourceLinked="1"/>
        <c:majorTickMark val="none"/>
        <c:tickLblPos val="nextTo"/>
        <c:crossAx val="133500928"/>
        <c:crosses val="autoZero"/>
        <c:auto val="1"/>
        <c:lblAlgn val="ctr"/>
        <c:lblOffset val="100"/>
      </c:catAx>
      <c:valAx>
        <c:axId val="133500928"/>
        <c:scaling>
          <c:orientation val="minMax"/>
        </c:scaling>
        <c:axPos val="b"/>
        <c:numFmt formatCode="#,##0.0" sourceLinked="1"/>
        <c:majorTickMark val="none"/>
        <c:tickLblPos val="nextTo"/>
        <c:crossAx val="133286144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dLbls>
            <c:showVal val="1"/>
          </c:dLbls>
          <c:cat>
            <c:strRef>
              <c:f>обработка!$A$47:$A$49</c:f>
              <c:strCache>
                <c:ptCount val="3"/>
                <c:pt idx="0">
                  <c:v>Среднемесячная заработная плата, рублей </c:v>
                </c:pt>
                <c:pt idx="1">
                  <c:v>Среднегодовая численность населения, человек </c:v>
                </c:pt>
                <c:pt idx="2">
                  <c:v>Объем жилищного строительства, кв.м. </c:v>
                </c:pt>
              </c:strCache>
            </c:strRef>
          </c:cat>
          <c:val>
            <c:numRef>
              <c:f>обработка!$B$47:$B$49</c:f>
              <c:numCache>
                <c:formatCode>#,##0.0</c:formatCode>
                <c:ptCount val="3"/>
                <c:pt idx="0">
                  <c:v>47082</c:v>
                </c:pt>
                <c:pt idx="1">
                  <c:v>34070</c:v>
                </c:pt>
                <c:pt idx="2">
                  <c:v>6309</c:v>
                </c:pt>
              </c:numCache>
            </c:numRef>
          </c:val>
        </c:ser>
        <c:dLbls>
          <c:showVal val="1"/>
        </c:dLbls>
        <c:marker val="1"/>
        <c:axId val="217129728"/>
        <c:axId val="217131648"/>
      </c:lineChart>
      <c:catAx>
        <c:axId val="217129728"/>
        <c:scaling>
          <c:orientation val="minMax"/>
        </c:scaling>
        <c:axPos val="b"/>
        <c:numFmt formatCode="General" sourceLinked="1"/>
        <c:majorTickMark val="none"/>
        <c:tickLblPos val="nextTo"/>
        <c:crossAx val="217131648"/>
        <c:crosses val="autoZero"/>
        <c:auto val="1"/>
        <c:lblAlgn val="ctr"/>
        <c:lblOffset val="100"/>
      </c:catAx>
      <c:valAx>
        <c:axId val="217131648"/>
        <c:scaling>
          <c:orientation val="minMax"/>
        </c:scaling>
        <c:delete val="1"/>
        <c:axPos val="l"/>
        <c:numFmt formatCode="#,##0.0" sourceLinked="1"/>
        <c:tickLblPos val="nextTo"/>
        <c:crossAx val="217129728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cat>
            <c:strRef>
              <c:f>обработка!$G$69:$G$75</c:f>
              <c:strCache>
                <c:ptCount val="7"/>
                <c:pt idx="0">
                  <c:v>Аренда земли</c:v>
                </c:pt>
                <c:pt idx="1">
                  <c:v>Прочие неналоговые доходы</c:v>
                </c:pt>
                <c:pt idx="2">
                  <c:v>Доходы от платных услуг</c:v>
                </c:pt>
                <c:pt idx="3">
                  <c:v>Аренда имущества</c:v>
                </c:pt>
                <c:pt idx="4">
                  <c:v>Платежи при пользовании природными ресурсами</c:v>
                </c:pt>
                <c:pt idx="5">
                  <c:v>Штрафы</c:v>
                </c:pt>
                <c:pt idx="6">
                  <c:v>Платежи от муниципальных унитарных предприятий</c:v>
                </c:pt>
              </c:strCache>
            </c:strRef>
          </c:cat>
          <c:val>
            <c:numRef>
              <c:f>обработка!$H$69:$H$75</c:f>
              <c:numCache>
                <c:formatCode>#,##0.0</c:formatCode>
                <c:ptCount val="7"/>
                <c:pt idx="0">
                  <c:v>72787</c:v>
                </c:pt>
                <c:pt idx="1">
                  <c:v>25544</c:v>
                </c:pt>
                <c:pt idx="2">
                  <c:v>15312</c:v>
                </c:pt>
                <c:pt idx="3">
                  <c:v>3708</c:v>
                </c:pt>
                <c:pt idx="4">
                  <c:v>5420</c:v>
                </c:pt>
                <c:pt idx="5">
                  <c:v>1032</c:v>
                </c:pt>
                <c:pt idx="6">
                  <c:v>206</c:v>
                </c:pt>
              </c:numCache>
            </c:numRef>
          </c:val>
        </c:ser>
        <c:axId val="92081536"/>
        <c:axId val="92099712"/>
      </c:barChart>
      <c:catAx>
        <c:axId val="92081536"/>
        <c:scaling>
          <c:orientation val="minMax"/>
        </c:scaling>
        <c:axPos val="l"/>
        <c:numFmt formatCode="General" sourceLinked="1"/>
        <c:tickLblPos val="nextTo"/>
        <c:crossAx val="92099712"/>
        <c:crosses val="autoZero"/>
        <c:auto val="1"/>
        <c:lblAlgn val="ctr"/>
        <c:lblOffset val="100"/>
      </c:catAx>
      <c:valAx>
        <c:axId val="92099712"/>
        <c:scaling>
          <c:orientation val="minMax"/>
        </c:scaling>
        <c:axPos val="b"/>
        <c:majorGridlines/>
        <c:numFmt formatCode="#,##0.0" sourceLinked="1"/>
        <c:tickLblPos val="nextTo"/>
        <c:crossAx val="92081536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ndard"/>
        <c:ser>
          <c:idx val="0"/>
          <c:order val="0"/>
          <c:tx>
            <c:v>сумма, тыс.руб.</c:v>
          </c:tx>
          <c:cat>
            <c:strRef>
              <c:f>обработка!$G$92:$G$100</c:f>
              <c:strCache>
                <c:ptCount val="9"/>
                <c:pt idx="0">
                  <c:v>Межбюджетные трансферты  </c:v>
                </c:pt>
                <c:pt idx="1">
                  <c:v>Физическая культура и спорт </c:v>
                </c:pt>
                <c:pt idx="2">
                  <c:v>Социальная политика </c:v>
                </c:pt>
                <c:pt idx="3">
                  <c:v>Культура, кинематография </c:v>
                </c:pt>
                <c:pt idx="4">
                  <c:v>Образование </c:v>
                </c:pt>
                <c:pt idx="5">
                  <c:v>Жилищно-коммунальное хозяйство </c:v>
                </c:pt>
                <c:pt idx="6">
                  <c:v>Охрана окружающей среды</c:v>
                </c:pt>
                <c:pt idx="7">
                  <c:v>Национальная экономика </c:v>
                </c:pt>
                <c:pt idx="8">
                  <c:v>Национальная безопасность</c:v>
                </c:pt>
              </c:strCache>
            </c:strRef>
          </c:cat>
          <c:val>
            <c:numRef>
              <c:f>обработка!$H$92:$H$100</c:f>
              <c:numCache>
                <c:formatCode>#,##0.0</c:formatCode>
                <c:ptCount val="9"/>
                <c:pt idx="0">
                  <c:v>120529</c:v>
                </c:pt>
                <c:pt idx="1">
                  <c:v>20372.7</c:v>
                </c:pt>
                <c:pt idx="2">
                  <c:v>50666</c:v>
                </c:pt>
                <c:pt idx="3">
                  <c:v>27462.1</c:v>
                </c:pt>
                <c:pt idx="4">
                  <c:v>931977</c:v>
                </c:pt>
                <c:pt idx="5">
                  <c:v>43473.1</c:v>
                </c:pt>
                <c:pt idx="6">
                  <c:v>5420</c:v>
                </c:pt>
                <c:pt idx="7">
                  <c:v>153259.29999999999</c:v>
                </c:pt>
                <c:pt idx="8">
                  <c:v>100</c:v>
                </c:pt>
              </c:numCache>
            </c:numRef>
          </c:val>
        </c:ser>
        <c:marker val="1"/>
        <c:axId val="92110848"/>
        <c:axId val="92112384"/>
      </c:lineChart>
      <c:catAx>
        <c:axId val="92110848"/>
        <c:scaling>
          <c:orientation val="minMax"/>
        </c:scaling>
        <c:axPos val="b"/>
        <c:numFmt formatCode="General" sourceLinked="1"/>
        <c:majorTickMark val="none"/>
        <c:tickLblPos val="nextTo"/>
        <c:crossAx val="92112384"/>
        <c:crosses val="autoZero"/>
        <c:auto val="1"/>
        <c:lblAlgn val="ctr"/>
        <c:lblOffset val="100"/>
      </c:catAx>
      <c:valAx>
        <c:axId val="92112384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92110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9.3383130734035882E-2"/>
          <c:y val="1.8202892423681939E-2"/>
          <c:w val="0.89050407973927659"/>
          <c:h val="0.52466052481694303"/>
        </c:manualLayout>
      </c:layout>
      <c:barChart>
        <c:barDir val="col"/>
        <c:grouping val="stacked"/>
        <c:ser>
          <c:idx val="0"/>
          <c:order val="0"/>
          <c:tx>
            <c:strRef>
              <c:f>обработка!$D$115</c:f>
              <c:strCache>
                <c:ptCount val="1"/>
                <c:pt idx="0">
                  <c:v>сумма, тыс.руб.</c:v>
                </c:pt>
              </c:strCache>
            </c:strRef>
          </c:tx>
          <c:cat>
            <c:multiLvlStrRef>
              <c:f>обработка!$A$116:$B$133</c:f>
              <c:multiLvlStrCache>
                <c:ptCount val="18"/>
                <c:lvl>
                  <c:pt idx="0">
                    <c:v>Патентная система </c:v>
                  </c:pt>
                  <c:pt idx="1">
                    <c:v>Государственная пошлина</c:v>
                  </c:pt>
                  <c:pt idx="2">
                    <c:v>Упрощенная система налогообложения</c:v>
                  </c:pt>
                  <c:pt idx="3">
                    <c:v>Единый сельскохозяйственный налог</c:v>
                  </c:pt>
                  <c:pt idx="4">
                    <c:v>Акцизы</c:v>
                  </c:pt>
                  <c:pt idx="5">
                    <c:v>Налог на доходы физических лиц</c:v>
                  </c:pt>
                  <c:pt idx="6">
                    <c:v>Платежи от муниципальных унитарных предприятий</c:v>
                  </c:pt>
                  <c:pt idx="7">
                    <c:v>Штрафы</c:v>
                  </c:pt>
                  <c:pt idx="8">
                    <c:v>Платежи при пользовании природными ресурсами</c:v>
                  </c:pt>
                  <c:pt idx="9">
                    <c:v>Аренда имущества</c:v>
                  </c:pt>
                  <c:pt idx="10">
                    <c:v>Доходы от платных услуг</c:v>
                  </c:pt>
                  <c:pt idx="11">
                    <c:v>Прочие неналоговые доходы</c:v>
                  </c:pt>
                  <c:pt idx="12">
                    <c:v>Аренда земли</c:v>
                  </c:pt>
                  <c:pt idx="13">
                    <c:v>Прочие безвозмездные поступления</c:v>
                  </c:pt>
                  <c:pt idx="14">
                    <c:v>Иные межбюджетные трансферты</c:v>
                  </c:pt>
                  <c:pt idx="15">
                    <c:v>Дотации</c:v>
                  </c:pt>
                  <c:pt idx="16">
                    <c:v>Субвенции</c:v>
                  </c:pt>
                  <c:pt idx="17">
                    <c:v>Субсидии</c:v>
                  </c:pt>
                </c:lvl>
                <c:lvl>
                  <c:pt idx="0">
                    <c:v>налоговые</c:v>
                  </c:pt>
                  <c:pt idx="6">
                    <c:v>неналоговые</c:v>
                  </c:pt>
                  <c:pt idx="13">
                    <c:v>безвозмездные</c:v>
                  </c:pt>
                </c:lvl>
              </c:multiLvlStrCache>
            </c:multiLvlStrRef>
          </c:cat>
          <c:val>
            <c:numRef>
              <c:f>обработка!$D$116:$D$133</c:f>
              <c:numCache>
                <c:formatCode>#,##0.0</c:formatCode>
                <c:ptCount val="18"/>
                <c:pt idx="0">
                  <c:v>4630</c:v>
                </c:pt>
                <c:pt idx="1">
                  <c:v>5157</c:v>
                </c:pt>
                <c:pt idx="2">
                  <c:v>10258</c:v>
                </c:pt>
                <c:pt idx="3">
                  <c:v>16416</c:v>
                </c:pt>
                <c:pt idx="4">
                  <c:v>31248</c:v>
                </c:pt>
                <c:pt idx="5">
                  <c:v>283343</c:v>
                </c:pt>
                <c:pt idx="6">
                  <c:v>206</c:v>
                </c:pt>
                <c:pt idx="7">
                  <c:v>1032</c:v>
                </c:pt>
                <c:pt idx="8">
                  <c:v>5420</c:v>
                </c:pt>
                <c:pt idx="9">
                  <c:v>3708</c:v>
                </c:pt>
                <c:pt idx="10">
                  <c:v>15312</c:v>
                </c:pt>
                <c:pt idx="11">
                  <c:v>25544</c:v>
                </c:pt>
                <c:pt idx="12">
                  <c:v>72787</c:v>
                </c:pt>
                <c:pt idx="13">
                  <c:v>1745</c:v>
                </c:pt>
                <c:pt idx="14">
                  <c:v>41678.5</c:v>
                </c:pt>
                <c:pt idx="15">
                  <c:v>176983</c:v>
                </c:pt>
                <c:pt idx="16">
                  <c:v>494095.3</c:v>
                </c:pt>
                <c:pt idx="17">
                  <c:v>213403</c:v>
                </c:pt>
              </c:numCache>
            </c:numRef>
          </c:val>
        </c:ser>
        <c:ser>
          <c:idx val="1"/>
          <c:order val="1"/>
          <c:tx>
            <c:strRef>
              <c:f>обработка!$E$115</c:f>
              <c:strCache>
                <c:ptCount val="1"/>
                <c:pt idx="0">
                  <c:v>%</c:v>
                </c:pt>
              </c:strCache>
            </c:strRef>
          </c:tx>
          <c:cat>
            <c:multiLvlStrRef>
              <c:f>обработка!$A$116:$B$133</c:f>
              <c:multiLvlStrCache>
                <c:ptCount val="18"/>
                <c:lvl>
                  <c:pt idx="0">
                    <c:v>Патентная система </c:v>
                  </c:pt>
                  <c:pt idx="1">
                    <c:v>Государственная пошлина</c:v>
                  </c:pt>
                  <c:pt idx="2">
                    <c:v>Упрощенная система налогообложения</c:v>
                  </c:pt>
                  <c:pt idx="3">
                    <c:v>Единый сельскохозяйственный налог</c:v>
                  </c:pt>
                  <c:pt idx="4">
                    <c:v>Акцизы</c:v>
                  </c:pt>
                  <c:pt idx="5">
                    <c:v>Налог на доходы физических лиц</c:v>
                  </c:pt>
                  <c:pt idx="6">
                    <c:v>Платежи от муниципальных унитарных предприятий</c:v>
                  </c:pt>
                  <c:pt idx="7">
                    <c:v>Штрафы</c:v>
                  </c:pt>
                  <c:pt idx="8">
                    <c:v>Платежи при пользовании природными ресурсами</c:v>
                  </c:pt>
                  <c:pt idx="9">
                    <c:v>Аренда имущества</c:v>
                  </c:pt>
                  <c:pt idx="10">
                    <c:v>Доходы от платных услуг</c:v>
                  </c:pt>
                  <c:pt idx="11">
                    <c:v>Прочие неналоговые доходы</c:v>
                  </c:pt>
                  <c:pt idx="12">
                    <c:v>Аренда земли</c:v>
                  </c:pt>
                  <c:pt idx="13">
                    <c:v>Прочие безвозмездные поступления</c:v>
                  </c:pt>
                  <c:pt idx="14">
                    <c:v>Иные межбюджетные трансферты</c:v>
                  </c:pt>
                  <c:pt idx="15">
                    <c:v>Дотации</c:v>
                  </c:pt>
                  <c:pt idx="16">
                    <c:v>Субвенции</c:v>
                  </c:pt>
                  <c:pt idx="17">
                    <c:v>Субсидии</c:v>
                  </c:pt>
                </c:lvl>
                <c:lvl>
                  <c:pt idx="0">
                    <c:v>налоговые</c:v>
                  </c:pt>
                  <c:pt idx="6">
                    <c:v>неналоговые</c:v>
                  </c:pt>
                  <c:pt idx="13">
                    <c:v>безвозмездные</c:v>
                  </c:pt>
                </c:lvl>
              </c:multiLvlStrCache>
            </c:multiLvlStrRef>
          </c:cat>
          <c:val>
            <c:numRef>
              <c:f>обработка!$E$116:$E$133</c:f>
              <c:numCache>
                <c:formatCode>0.00</c:formatCode>
                <c:ptCount val="18"/>
                <c:pt idx="0">
                  <c:v>0.33001517214460963</c:v>
                </c:pt>
                <c:pt idx="1">
                  <c:v>0.36757845415761381</c:v>
                </c:pt>
                <c:pt idx="2">
                  <c:v>0.73116536411650235</c:v>
                </c:pt>
                <c:pt idx="3">
                  <c:v>1.1700926708263308</c:v>
                </c:pt>
                <c:pt idx="4">
                  <c:v>2.2272816628887178</c:v>
                </c:pt>
                <c:pt idx="5">
                  <c:v>20.196001926775406</c:v>
                </c:pt>
                <c:pt idx="6">
                  <c:v>1.4683180445310926E-2</c:v>
                </c:pt>
                <c:pt idx="7">
                  <c:v>7.3558457376509109E-2</c:v>
                </c:pt>
                <c:pt idx="8">
                  <c:v>0.38632445637662727</c:v>
                </c:pt>
                <c:pt idx="9">
                  <c:v>0.26429724801559668</c:v>
                </c:pt>
                <c:pt idx="10">
                  <c:v>1.0914022280514608</c:v>
                </c:pt>
                <c:pt idx="11">
                  <c:v>1.8207143752185548</c:v>
                </c:pt>
                <c:pt idx="12">
                  <c:v>5.1880808498681859</c:v>
                </c:pt>
                <c:pt idx="13">
                  <c:v>0.12437936833527945</c:v>
                </c:pt>
                <c:pt idx="14">
                  <c:v>2.9707424086887935</c:v>
                </c:pt>
                <c:pt idx="15">
                  <c:v>12.614919052196424</c:v>
                </c:pt>
                <c:pt idx="16">
                  <c:v>35.217914791650657</c:v>
                </c:pt>
                <c:pt idx="17">
                  <c:v>15.210848332867416</c:v>
                </c:pt>
              </c:numCache>
            </c:numRef>
          </c:val>
        </c:ser>
        <c:gapWidth val="95"/>
        <c:overlap val="100"/>
        <c:axId val="92138112"/>
        <c:axId val="92139904"/>
      </c:barChart>
      <c:catAx>
        <c:axId val="92138112"/>
        <c:scaling>
          <c:orientation val="minMax"/>
        </c:scaling>
        <c:axPos val="b"/>
        <c:numFmt formatCode="General" sourceLinked="1"/>
        <c:majorTickMark val="none"/>
        <c:tickLblPos val="nextTo"/>
        <c:crossAx val="92139904"/>
        <c:crosses val="autoZero"/>
        <c:auto val="1"/>
        <c:lblAlgn val="ctr"/>
        <c:lblOffset val="100"/>
      </c:catAx>
      <c:valAx>
        <c:axId val="92139904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92138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Pr>
        <a:bodyPr/>
        <a:lstStyle/>
        <a:p>
          <a:pPr>
            <a:defRPr sz="1200"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plotArea>
      <c:layout/>
      <c:doughnutChart>
        <c:varyColors val="1"/>
        <c:ser>
          <c:idx val="0"/>
          <c:order val="0"/>
          <c:tx>
            <c:strRef>
              <c:f>обработка!$A$141</c:f>
              <c:strCache>
                <c:ptCount val="1"/>
                <c:pt idx="0">
                  <c:v>НАЛОГОВЫЕ ДОХОДЫ</c:v>
                </c:pt>
              </c:strCache>
            </c:strRef>
          </c:tx>
          <c:spPr>
            <a:ln w="28575"/>
          </c:spPr>
          <c:dPt>
            <c:idx val="0"/>
            <c:spPr>
              <a:ln w="28575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  <a:ln w="28575"/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</c:dLbl>
            <c:dLbl>
              <c:idx val="1"/>
              <c:delete val="1"/>
            </c:dLbl>
            <c:showPercent val="1"/>
          </c:dLbls>
          <c:val>
            <c:numRef>
              <c:f>обработка!$B$141:$D$141</c:f>
              <c:numCache>
                <c:formatCode>#,##0.0</c:formatCode>
                <c:ptCount val="3"/>
                <c:pt idx="0">
                  <c:v>351052</c:v>
                </c:pt>
                <c:pt idx="2">
                  <c:v>1049191.3999999999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noFill/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Pr>
        <a:bodyPr/>
        <a:lstStyle/>
        <a:p>
          <a:pPr>
            <a:defRPr sz="1200"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plotArea>
      <c:layout/>
      <c:doughnutChart>
        <c:varyColors val="1"/>
        <c:ser>
          <c:idx val="0"/>
          <c:order val="0"/>
          <c:tx>
            <c:strRef>
              <c:f>обработка!$A$142</c:f>
              <c:strCache>
                <c:ptCount val="1"/>
                <c:pt idx="0">
                  <c:v>НЕНАЛОГОВЫЕ ДОХОДЫ</c:v>
                </c:pt>
              </c:strCache>
            </c:strRef>
          </c:tx>
          <c:dPt>
            <c:idx val="0"/>
            <c:spPr>
              <a:ln w="28575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</c:dLbl>
            <c:dLbl>
              <c:idx val="1"/>
              <c:delete val="1"/>
            </c:dLbl>
            <c:showPercent val="1"/>
          </c:dLbls>
          <c:val>
            <c:numRef>
              <c:f>обработка!$B$142:$D$142</c:f>
              <c:numCache>
                <c:formatCode>#,##0.0</c:formatCode>
                <c:ptCount val="3"/>
                <c:pt idx="0">
                  <c:v>124009</c:v>
                </c:pt>
                <c:pt idx="2">
                  <c:v>1276234.3999999999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noFill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Pr>
        <a:bodyPr/>
        <a:lstStyle/>
        <a:p>
          <a:pPr>
            <a:defRPr sz="1200"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plotArea>
      <c:layout/>
      <c:doughnutChart>
        <c:varyColors val="1"/>
        <c:ser>
          <c:idx val="0"/>
          <c:order val="0"/>
          <c:tx>
            <c:strRef>
              <c:f>обработка!$A$143</c:f>
              <c:strCache>
                <c:ptCount val="1"/>
                <c:pt idx="0">
                  <c:v>БЕЗВОЗМЕЗДНЫЕ ПОСТУПЛЕНИЯ</c:v>
                </c:pt>
              </c:strCache>
            </c:strRef>
          </c:tx>
          <c:spPr>
            <a:ln w="28575"/>
          </c:spPr>
          <c:dPt>
            <c:idx val="0"/>
            <c:spPr>
              <a:ln w="28575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  <a:ln w="28575"/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</c:dLbl>
            <c:dLbl>
              <c:idx val="1"/>
              <c:delete val="1"/>
            </c:dLbl>
            <c:showPercent val="1"/>
          </c:dLbls>
          <c:val>
            <c:numRef>
              <c:f>обработка!$B$143:$D$143</c:f>
              <c:numCache>
                <c:formatCode>#,##0.0</c:formatCode>
                <c:ptCount val="3"/>
                <c:pt idx="0">
                  <c:v>953745.4</c:v>
                </c:pt>
                <c:pt idx="2">
                  <c:v>446497.99999999988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noFill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stacked"/>
        <c:ser>
          <c:idx val="0"/>
          <c:order val="0"/>
          <c:tx>
            <c:strRef>
              <c:f>обработка!$A$141</c:f>
              <c:strCache>
                <c:ptCount val="1"/>
                <c:pt idx="0">
                  <c:v>НАЛОГОВЫЕ ДОХОДЫ</c:v>
                </c:pt>
              </c:strCache>
            </c:strRef>
          </c:tx>
          <c:dLbls>
            <c:showVal val="1"/>
          </c:dLbls>
          <c:val>
            <c:numRef>
              <c:f>обработка!$B$141</c:f>
              <c:numCache>
                <c:formatCode>#,##0.0</c:formatCode>
                <c:ptCount val="1"/>
                <c:pt idx="0">
                  <c:v>351052</c:v>
                </c:pt>
              </c:numCache>
            </c:numRef>
          </c:val>
        </c:ser>
        <c:ser>
          <c:idx val="1"/>
          <c:order val="1"/>
          <c:tx>
            <c:strRef>
              <c:f>обработка!$A$142</c:f>
              <c:strCache>
                <c:ptCount val="1"/>
                <c:pt idx="0">
                  <c:v>НЕНАЛОГОВЫЕ ДОХОДЫ</c:v>
                </c:pt>
              </c:strCache>
            </c:strRef>
          </c:tx>
          <c:dLbls>
            <c:showVal val="1"/>
          </c:dLbls>
          <c:val>
            <c:numRef>
              <c:f>обработка!$B$142</c:f>
              <c:numCache>
                <c:formatCode>#,##0.0</c:formatCode>
                <c:ptCount val="1"/>
                <c:pt idx="0">
                  <c:v>124009</c:v>
                </c:pt>
              </c:numCache>
            </c:numRef>
          </c:val>
        </c:ser>
        <c:ser>
          <c:idx val="2"/>
          <c:order val="2"/>
          <c:tx>
            <c:strRef>
              <c:f>обработка!$A$143</c:f>
              <c:strCache>
                <c:ptCount val="1"/>
                <c:pt idx="0">
                  <c:v>БЕЗВОЗМЕЗДНЫЕ ПОСТУПЛЕНИЯ</c:v>
                </c:pt>
              </c:strCache>
            </c:strRef>
          </c:tx>
          <c:dLbls>
            <c:showVal val="1"/>
          </c:dLbls>
          <c:val>
            <c:numRef>
              <c:f>обработка!$B$143</c:f>
              <c:numCache>
                <c:formatCode>#,##0.0</c:formatCode>
                <c:ptCount val="1"/>
                <c:pt idx="0">
                  <c:v>953745.4</c:v>
                </c:pt>
              </c:numCache>
            </c:numRef>
          </c:val>
        </c:ser>
        <c:dLbls>
          <c:showVal val="1"/>
        </c:dLbls>
        <c:gapWidth val="95"/>
        <c:overlap val="100"/>
        <c:axId val="92766208"/>
        <c:axId val="92767744"/>
      </c:barChart>
      <c:catAx>
        <c:axId val="92766208"/>
        <c:scaling>
          <c:orientation val="minMax"/>
        </c:scaling>
        <c:axPos val="l"/>
        <c:numFmt formatCode="General" sourceLinked="1"/>
        <c:majorTickMark val="none"/>
        <c:tickLblPos val="nextTo"/>
        <c:crossAx val="92767744"/>
        <c:crosses val="autoZero"/>
        <c:auto val="1"/>
        <c:lblAlgn val="ctr"/>
        <c:lblOffset val="100"/>
      </c:catAx>
      <c:valAx>
        <c:axId val="92767744"/>
        <c:scaling>
          <c:orientation val="minMax"/>
        </c:scaling>
        <c:delete val="1"/>
        <c:axPos val="b"/>
        <c:numFmt formatCode="#,##0.0" sourceLinked="1"/>
        <c:tickLblPos val="nextTo"/>
        <c:crossAx val="92766208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обработка!$B$173</c:f>
              <c:strCache>
                <c:ptCount val="1"/>
                <c:pt idx="0">
                  <c:v>доходы</c:v>
                </c:pt>
              </c:strCache>
            </c:strRef>
          </c:tx>
          <c:dLbls>
            <c:showVal val="1"/>
          </c:dLbls>
          <c:cat>
            <c:strRef>
              <c:f>обработка!$A$174:$A$177</c:f>
              <c:strCache>
                <c:ptCount val="4"/>
                <c:pt idx="0">
                  <c:v>2024 год </c:v>
                </c:pt>
                <c:pt idx="1">
                  <c:v>2025 год  </c:v>
                </c:pt>
                <c:pt idx="2">
                  <c:v>2026 год </c:v>
                </c:pt>
                <c:pt idx="3">
                  <c:v>2027 год </c:v>
                </c:pt>
              </c:strCache>
            </c:strRef>
          </c:cat>
          <c:val>
            <c:numRef>
              <c:f>обработка!$B$174:$B$177</c:f>
              <c:numCache>
                <c:formatCode>#,##0.00</c:formatCode>
                <c:ptCount val="4"/>
                <c:pt idx="0">
                  <c:v>1270360</c:v>
                </c:pt>
                <c:pt idx="1">
                  <c:v>1428806.4</c:v>
                </c:pt>
                <c:pt idx="2">
                  <c:v>1400243.4</c:v>
                </c:pt>
                <c:pt idx="3">
                  <c:v>1427380.9</c:v>
                </c:pt>
              </c:numCache>
            </c:numRef>
          </c:val>
        </c:ser>
        <c:ser>
          <c:idx val="1"/>
          <c:order val="1"/>
          <c:tx>
            <c:strRef>
              <c:f>обработка!$D$173</c:f>
              <c:strCache>
                <c:ptCount val="1"/>
                <c:pt idx="0">
                  <c:v>расходы</c:v>
                </c:pt>
              </c:strCache>
            </c:strRef>
          </c:tx>
          <c:dLbls>
            <c:showVal val="1"/>
          </c:dLbls>
          <c:cat>
            <c:strRef>
              <c:f>обработка!$A$174:$A$177</c:f>
              <c:strCache>
                <c:ptCount val="4"/>
                <c:pt idx="0">
                  <c:v>2024 год </c:v>
                </c:pt>
                <c:pt idx="1">
                  <c:v>2025 год  </c:v>
                </c:pt>
                <c:pt idx="2">
                  <c:v>2026 год </c:v>
                </c:pt>
                <c:pt idx="3">
                  <c:v>2027 год </c:v>
                </c:pt>
              </c:strCache>
            </c:strRef>
          </c:cat>
          <c:val>
            <c:numRef>
              <c:f>обработка!$D$174:$D$177</c:f>
              <c:numCache>
                <c:formatCode>#,##0.00</c:formatCode>
                <c:ptCount val="4"/>
                <c:pt idx="0">
                  <c:v>1380360</c:v>
                </c:pt>
                <c:pt idx="1">
                  <c:v>1538806.4</c:v>
                </c:pt>
                <c:pt idx="2">
                  <c:v>1385443.4</c:v>
                </c:pt>
                <c:pt idx="3">
                  <c:v>1395880.9</c:v>
                </c:pt>
              </c:numCache>
            </c:numRef>
          </c:val>
        </c:ser>
        <c:ser>
          <c:idx val="2"/>
          <c:order val="2"/>
          <c:tx>
            <c:strRef>
              <c:f>обработка!$E$173</c:f>
              <c:strCache>
                <c:ptCount val="1"/>
                <c:pt idx="0">
                  <c:v>дефицит(-)/ профицит(+)</c:v>
                </c:pt>
              </c:strCache>
            </c:strRef>
          </c:tx>
          <c:dLbls>
            <c:dLblPos val="ctr"/>
            <c:showVal val="1"/>
          </c:dLbls>
          <c:cat>
            <c:strRef>
              <c:f>обработка!$A$174:$A$177</c:f>
              <c:strCache>
                <c:ptCount val="4"/>
                <c:pt idx="0">
                  <c:v>2024 год </c:v>
                </c:pt>
                <c:pt idx="1">
                  <c:v>2025 год  </c:v>
                </c:pt>
                <c:pt idx="2">
                  <c:v>2026 год </c:v>
                </c:pt>
                <c:pt idx="3">
                  <c:v>2027 год </c:v>
                </c:pt>
              </c:strCache>
            </c:strRef>
          </c:cat>
          <c:val>
            <c:numRef>
              <c:f>обработка!$E$174:$E$177</c:f>
              <c:numCache>
                <c:formatCode>#,##0.00</c:formatCode>
                <c:ptCount val="4"/>
                <c:pt idx="0">
                  <c:v>-110000</c:v>
                </c:pt>
                <c:pt idx="1">
                  <c:v>-110000</c:v>
                </c:pt>
                <c:pt idx="2">
                  <c:v>14800</c:v>
                </c:pt>
                <c:pt idx="3">
                  <c:v>31500</c:v>
                </c:pt>
              </c:numCache>
            </c:numRef>
          </c:val>
        </c:ser>
        <c:dLbls>
          <c:showVal val="1"/>
        </c:dLbls>
        <c:gapWidth val="121"/>
        <c:overlap val="-1"/>
        <c:axId val="92790144"/>
        <c:axId val="92804224"/>
      </c:barChart>
      <c:catAx>
        <c:axId val="92790144"/>
        <c:scaling>
          <c:orientation val="minMax"/>
        </c:scaling>
        <c:axPos val="b"/>
        <c:majorTickMark val="none"/>
        <c:tickLblPos val="nextTo"/>
        <c:crossAx val="92804224"/>
        <c:crosses val="autoZero"/>
        <c:auto val="1"/>
        <c:lblAlgn val="ctr"/>
        <c:lblOffset val="100"/>
      </c:catAx>
      <c:valAx>
        <c:axId val="92804224"/>
        <c:scaling>
          <c:orientation val="minMax"/>
        </c:scaling>
        <c:delete val="1"/>
        <c:axPos val="l"/>
        <c:numFmt formatCode="#,##0.00" sourceLinked="1"/>
        <c:tickLblPos val="nextTo"/>
        <c:crossAx val="927901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обработка!$B$179</c:f>
              <c:strCache>
                <c:ptCount val="1"/>
                <c:pt idx="0">
                  <c:v>2025</c:v>
                </c:pt>
              </c:strCache>
            </c:strRef>
          </c:tx>
          <c:dLbls>
            <c:showVal val="1"/>
          </c:dLbls>
          <c:cat>
            <c:strRef>
              <c:f>обработка!$A$180:$A$184</c:f>
              <c:strCache>
                <c:ptCount val="5"/>
                <c:pt idx="0">
                  <c:v>«Развитие образования» </c:v>
                </c:pt>
                <c:pt idx="1">
                  <c:v>«Развитие сельского хозяйства» </c:v>
                </c:pt>
                <c:pt idx="2">
                  <c:v>«Управление муниципальными финансами» </c:v>
                </c:pt>
                <c:pt idx="3">
                  <c:v>«Развитие Аннинского муниципального района» </c:v>
                </c:pt>
                <c:pt idx="4">
                  <c:v>Непрограммные расходы</c:v>
                </c:pt>
              </c:strCache>
            </c:strRef>
          </c:cat>
          <c:val>
            <c:numRef>
              <c:f>обработка!$B$180:$B$184</c:f>
              <c:numCache>
                <c:formatCode>#,##0.0</c:formatCode>
                <c:ptCount val="5"/>
                <c:pt idx="0">
                  <c:v>969476.7</c:v>
                </c:pt>
                <c:pt idx="1">
                  <c:v>17907.900000000001</c:v>
                </c:pt>
                <c:pt idx="2">
                  <c:v>330745.90000000002</c:v>
                </c:pt>
                <c:pt idx="3">
                  <c:v>218816.9</c:v>
                </c:pt>
                <c:pt idx="4">
                  <c:v>1912.8</c:v>
                </c:pt>
              </c:numCache>
            </c:numRef>
          </c:val>
        </c:ser>
        <c:ser>
          <c:idx val="1"/>
          <c:order val="1"/>
          <c:tx>
            <c:strRef>
              <c:f>обработка!$D$179</c:f>
              <c:strCache>
                <c:ptCount val="1"/>
                <c:pt idx="0">
                  <c:v>2026</c:v>
                </c:pt>
              </c:strCache>
            </c:strRef>
          </c:tx>
          <c:dLbls>
            <c:showVal val="1"/>
          </c:dLbls>
          <c:cat>
            <c:strRef>
              <c:f>обработка!$A$180:$A$184</c:f>
              <c:strCache>
                <c:ptCount val="5"/>
                <c:pt idx="0">
                  <c:v>«Развитие образования» </c:v>
                </c:pt>
                <c:pt idx="1">
                  <c:v>«Развитие сельского хозяйства» </c:v>
                </c:pt>
                <c:pt idx="2">
                  <c:v>«Управление муниципальными финансами» </c:v>
                </c:pt>
                <c:pt idx="3">
                  <c:v>«Развитие Аннинского муниципального района» </c:v>
                </c:pt>
                <c:pt idx="4">
                  <c:v>Непрограммные расходы</c:v>
                </c:pt>
              </c:strCache>
            </c:strRef>
          </c:cat>
          <c:val>
            <c:numRef>
              <c:f>обработка!$D$180:$D$184</c:f>
              <c:numCache>
                <c:formatCode>#,##0.0</c:formatCode>
                <c:ptCount val="5"/>
                <c:pt idx="0">
                  <c:v>906331.3</c:v>
                </c:pt>
                <c:pt idx="1">
                  <c:v>18195.400000000001</c:v>
                </c:pt>
                <c:pt idx="2">
                  <c:v>285587</c:v>
                </c:pt>
                <c:pt idx="3">
                  <c:v>173476.7</c:v>
                </c:pt>
                <c:pt idx="4">
                  <c:v>1853</c:v>
                </c:pt>
              </c:numCache>
            </c:numRef>
          </c:val>
        </c:ser>
        <c:ser>
          <c:idx val="2"/>
          <c:order val="2"/>
          <c:tx>
            <c:strRef>
              <c:f>обработка!$E$179</c:f>
              <c:strCache>
                <c:ptCount val="1"/>
                <c:pt idx="0">
                  <c:v>2027</c:v>
                </c:pt>
              </c:strCache>
            </c:strRef>
          </c:tx>
          <c:dLbls>
            <c:showVal val="1"/>
          </c:dLbls>
          <c:cat>
            <c:strRef>
              <c:f>обработка!$A$180:$A$184</c:f>
              <c:strCache>
                <c:ptCount val="5"/>
                <c:pt idx="0">
                  <c:v>«Развитие образования» </c:v>
                </c:pt>
                <c:pt idx="1">
                  <c:v>«Развитие сельского хозяйства» </c:v>
                </c:pt>
                <c:pt idx="2">
                  <c:v>«Управление муниципальными финансами» </c:v>
                </c:pt>
                <c:pt idx="3">
                  <c:v>«Развитие Аннинского муниципального района» </c:v>
                </c:pt>
                <c:pt idx="4">
                  <c:v>Непрограммные расходы</c:v>
                </c:pt>
              </c:strCache>
            </c:strRef>
          </c:cat>
          <c:val>
            <c:numRef>
              <c:f>обработка!$E$180:$E$184</c:f>
              <c:numCache>
                <c:formatCode>#,##0.0</c:formatCode>
                <c:ptCount val="5"/>
                <c:pt idx="0">
                  <c:v>944723.3</c:v>
                </c:pt>
                <c:pt idx="1">
                  <c:v>52745.4</c:v>
                </c:pt>
                <c:pt idx="2">
                  <c:v>217403.9</c:v>
                </c:pt>
                <c:pt idx="3">
                  <c:v>179137.3</c:v>
                </c:pt>
                <c:pt idx="4">
                  <c:v>1871</c:v>
                </c:pt>
              </c:numCache>
            </c:numRef>
          </c:val>
        </c:ser>
        <c:dLbls>
          <c:showVal val="1"/>
        </c:dLbls>
        <c:overlap val="-25"/>
        <c:axId val="92814336"/>
        <c:axId val="92824320"/>
      </c:barChart>
      <c:catAx>
        <c:axId val="92814336"/>
        <c:scaling>
          <c:orientation val="minMax"/>
        </c:scaling>
        <c:axPos val="l"/>
        <c:majorTickMark val="none"/>
        <c:tickLblPos val="nextTo"/>
        <c:crossAx val="92824320"/>
        <c:crosses val="autoZero"/>
        <c:auto val="1"/>
        <c:lblAlgn val="ctr"/>
        <c:lblOffset val="100"/>
      </c:catAx>
      <c:valAx>
        <c:axId val="92824320"/>
        <c:scaling>
          <c:orientation val="minMax"/>
        </c:scaling>
        <c:delete val="1"/>
        <c:axPos val="b"/>
        <c:numFmt formatCode="#,##0.0" sourceLinked="1"/>
        <c:tickLblPos val="nextTo"/>
        <c:crossAx val="928143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обработка!$A$194</c:f>
              <c:strCache>
                <c:ptCount val="1"/>
                <c:pt idx="0">
                  <c:v>2025 рублей в месяц 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ru-RU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ru-RU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ru-RU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ru-RU"/>
                </a:p>
              </c:txPr>
            </c:dLbl>
            <c:showVal val="1"/>
          </c:dLbls>
          <c:cat>
            <c:strRef>
              <c:f>обработка!$B$193:$E$193</c:f>
              <c:strCache>
                <c:ptCount val="4"/>
                <c:pt idx="0">
                  <c:v>всего </c:v>
                </c:pt>
                <c:pt idx="1">
                  <c:v>налоговые доходы </c:v>
                </c:pt>
                <c:pt idx="2">
                  <c:v>неналоговые доходы </c:v>
                </c:pt>
                <c:pt idx="3">
                  <c:v>безвозмездные поступления </c:v>
                </c:pt>
              </c:strCache>
            </c:strRef>
          </c:cat>
          <c:val>
            <c:numRef>
              <c:f>обработка!$B$194:$E$194</c:f>
              <c:numCache>
                <c:formatCode>#,##0.0</c:formatCode>
                <c:ptCount val="4"/>
                <c:pt idx="0">
                  <c:v>3357.1</c:v>
                </c:pt>
                <c:pt idx="1">
                  <c:v>840</c:v>
                </c:pt>
                <c:pt idx="2">
                  <c:v>296.7</c:v>
                </c:pt>
                <c:pt idx="3">
                  <c:v>2249.1</c:v>
                </c:pt>
              </c:numCache>
            </c:numRef>
          </c:val>
        </c:ser>
        <c:ser>
          <c:idx val="2"/>
          <c:order val="2"/>
          <c:tx>
            <c:strRef>
              <c:f>обработка!$A$196</c:f>
              <c:strCache>
                <c:ptCount val="1"/>
                <c:pt idx="0">
                  <c:v>2024 рублей в месяц </c:v>
                </c:pt>
              </c:strCache>
            </c:strRef>
          </c:tx>
          <c:dLbls>
            <c:txPr>
              <a:bodyPr/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обработка!$B$193:$E$193</c:f>
              <c:strCache>
                <c:ptCount val="4"/>
                <c:pt idx="0">
                  <c:v>всего </c:v>
                </c:pt>
                <c:pt idx="1">
                  <c:v>налоговые доходы </c:v>
                </c:pt>
                <c:pt idx="2">
                  <c:v>неналоговые доходы </c:v>
                </c:pt>
                <c:pt idx="3">
                  <c:v>безвозмездные поступления </c:v>
                </c:pt>
              </c:strCache>
            </c:strRef>
          </c:cat>
          <c:val>
            <c:numRef>
              <c:f>обработка!$B$196:$E$196</c:f>
              <c:numCache>
                <c:formatCode>#,##0.0</c:formatCode>
                <c:ptCount val="4"/>
                <c:pt idx="0">
                  <c:v>2995.7</c:v>
                </c:pt>
                <c:pt idx="1">
                  <c:v>685.9</c:v>
                </c:pt>
                <c:pt idx="2">
                  <c:v>257.89999999999998</c:v>
                </c:pt>
                <c:pt idx="3">
                  <c:v>2051.9</c:v>
                </c:pt>
              </c:numCache>
            </c:numRef>
          </c:val>
        </c:ser>
        <c:dLbls>
          <c:showVal val="1"/>
        </c:dLbls>
        <c:overlap val="-25"/>
        <c:axId val="92863488"/>
        <c:axId val="92934912"/>
      </c:barChart>
      <c:lineChart>
        <c:grouping val="standard"/>
        <c:ser>
          <c:idx val="1"/>
          <c:order val="1"/>
          <c:tx>
            <c:strRef>
              <c:f>обработка!$A$195</c:f>
              <c:strCache>
                <c:ptCount val="1"/>
                <c:pt idx="0">
                  <c:v>2025 рублей в год </c:v>
                </c:pt>
              </c:strCache>
            </c:strRef>
          </c:tx>
          <c:dLbls>
            <c:dLbl>
              <c:idx val="2"/>
              <c:layout>
                <c:manualLayout>
                  <c:x val="-4.7509567077668069E-2"/>
                  <c:y val="-6.362979031091831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обработка!$B$193:$E$193</c:f>
              <c:strCache>
                <c:ptCount val="4"/>
                <c:pt idx="0">
                  <c:v>всего </c:v>
                </c:pt>
                <c:pt idx="1">
                  <c:v>налоговые доходы </c:v>
                </c:pt>
                <c:pt idx="2">
                  <c:v>неналоговые доходы </c:v>
                </c:pt>
                <c:pt idx="3">
                  <c:v>безвозмездные поступления </c:v>
                </c:pt>
              </c:strCache>
            </c:strRef>
          </c:cat>
          <c:val>
            <c:numRef>
              <c:f>обработка!$B$195:$E$195</c:f>
              <c:numCache>
                <c:formatCode>#,##0.0</c:formatCode>
                <c:ptCount val="4"/>
                <c:pt idx="0">
                  <c:v>40286.199999999997</c:v>
                </c:pt>
                <c:pt idx="1">
                  <c:v>10080.5</c:v>
                </c:pt>
                <c:pt idx="2">
                  <c:v>3560.9</c:v>
                </c:pt>
                <c:pt idx="3">
                  <c:v>26989.3</c:v>
                </c:pt>
              </c:numCache>
            </c:numRef>
          </c:val>
        </c:ser>
        <c:ser>
          <c:idx val="3"/>
          <c:order val="3"/>
          <c:tx>
            <c:strRef>
              <c:f>обработка!$A$197</c:f>
              <c:strCache>
                <c:ptCount val="1"/>
                <c:pt idx="0">
                  <c:v>2024 рублей в год </c:v>
                </c:pt>
              </c:strCache>
            </c:strRef>
          </c:tx>
          <c:dLbls>
            <c:dLbl>
              <c:idx val="1"/>
              <c:layout>
                <c:manualLayout>
                  <c:x val="-2.2988500198871643E-2"/>
                  <c:y val="4.0491684743312127E-2"/>
                </c:manualLayout>
              </c:layout>
              <c:showVal val="1"/>
            </c:dLbl>
            <c:dLbl>
              <c:idx val="2"/>
              <c:layout>
                <c:manualLayout>
                  <c:x val="2.7586200238645976E-2"/>
                  <c:y val="-2.8922631959508133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обработка!$B$193:$E$193</c:f>
              <c:strCache>
                <c:ptCount val="4"/>
                <c:pt idx="0">
                  <c:v>всего </c:v>
                </c:pt>
                <c:pt idx="1">
                  <c:v>налоговые доходы </c:v>
                </c:pt>
                <c:pt idx="2">
                  <c:v>неналоговые доходы </c:v>
                </c:pt>
                <c:pt idx="3">
                  <c:v>безвозмездные поступления </c:v>
                </c:pt>
              </c:strCache>
            </c:strRef>
          </c:cat>
          <c:val>
            <c:numRef>
              <c:f>обработка!$B$197:$E$197</c:f>
              <c:numCache>
                <c:formatCode>#,##0.0</c:formatCode>
                <c:ptCount val="4"/>
                <c:pt idx="0">
                  <c:v>35948.800000000003</c:v>
                </c:pt>
                <c:pt idx="1">
                  <c:v>8231.4</c:v>
                </c:pt>
                <c:pt idx="2">
                  <c:v>3093.8</c:v>
                </c:pt>
                <c:pt idx="3">
                  <c:v>24623.599999999999</c:v>
                </c:pt>
              </c:numCache>
            </c:numRef>
          </c:val>
        </c:ser>
        <c:marker val="1"/>
        <c:axId val="92863488"/>
        <c:axId val="92934912"/>
      </c:lineChart>
      <c:catAx>
        <c:axId val="92863488"/>
        <c:scaling>
          <c:orientation val="minMax"/>
        </c:scaling>
        <c:axPos val="b"/>
        <c:majorTickMark val="none"/>
        <c:tickLblPos val="nextTo"/>
        <c:crossAx val="92934912"/>
        <c:crosses val="autoZero"/>
        <c:auto val="1"/>
        <c:lblAlgn val="ctr"/>
        <c:lblOffset val="100"/>
      </c:catAx>
      <c:valAx>
        <c:axId val="92934912"/>
        <c:scaling>
          <c:orientation val="minMax"/>
        </c:scaling>
        <c:delete val="1"/>
        <c:axPos val="l"/>
        <c:numFmt formatCode="#,##0.0" sourceLinked="1"/>
        <c:tickLblPos val="nextTo"/>
        <c:crossAx val="92863488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stacked"/>
        <c:ser>
          <c:idx val="0"/>
          <c:order val="0"/>
          <c:tx>
            <c:strRef>
              <c:f>обработка!$D$222</c:f>
              <c:strCache>
                <c:ptCount val="1"/>
                <c:pt idx="0">
                  <c:v>сумма, руб.</c:v>
                </c:pt>
              </c:strCache>
            </c:strRef>
          </c:tx>
          <c:dLbls>
            <c:showVal val="1"/>
          </c:dLbls>
          <c:cat>
            <c:multiLvlStrRef>
              <c:f>обработка!$A$223:$B$242</c:f>
              <c:multiLvlStrCache>
                <c:ptCount val="20"/>
                <c:lvl>
                  <c:pt idx="0">
                    <c:v>2012 год</c:v>
                  </c:pt>
                  <c:pt idx="1">
                    <c:v>2017 год</c:v>
                  </c:pt>
                  <c:pt idx="2">
                    <c:v>2018 год</c:v>
                  </c:pt>
                  <c:pt idx="3">
                    <c:v>2019 год</c:v>
                  </c:pt>
                  <c:pt idx="4">
                    <c:v>2020 год</c:v>
                  </c:pt>
                  <c:pt idx="5">
                    <c:v>2021 год</c:v>
                  </c:pt>
                  <c:pt idx="6">
                    <c:v>2022 год</c:v>
                  </c:pt>
                  <c:pt idx="7">
                    <c:v>2023 год</c:v>
                  </c:pt>
                  <c:pt idx="8">
                    <c:v>2024 год</c:v>
                  </c:pt>
                  <c:pt idx="9">
                    <c:v>2025 год</c:v>
                  </c:pt>
                  <c:pt idx="10">
                    <c:v>2012 год</c:v>
                  </c:pt>
                  <c:pt idx="11">
                    <c:v>2017 год</c:v>
                  </c:pt>
                  <c:pt idx="12">
                    <c:v>2018 год</c:v>
                  </c:pt>
                  <c:pt idx="13">
                    <c:v>2019 год</c:v>
                  </c:pt>
                  <c:pt idx="14">
                    <c:v>2020 год</c:v>
                  </c:pt>
                  <c:pt idx="15">
                    <c:v>2021 год</c:v>
                  </c:pt>
                  <c:pt idx="16">
                    <c:v>2022 год</c:v>
                  </c:pt>
                  <c:pt idx="17">
                    <c:v>2023 год</c:v>
                  </c:pt>
                  <c:pt idx="18">
                    <c:v>2024 год</c:v>
                  </c:pt>
                  <c:pt idx="19">
                    <c:v>2025 год</c:v>
                  </c:pt>
                </c:lvl>
                <c:lvl>
                  <c:pt idx="0">
                    <c:v>Образование</c:v>
                  </c:pt>
                  <c:pt idx="10">
                    <c:v>Культура</c:v>
                  </c:pt>
                </c:lvl>
              </c:multiLvlStrCache>
            </c:multiLvlStrRef>
          </c:cat>
          <c:val>
            <c:numRef>
              <c:f>обработка!$D$223:$D$242</c:f>
              <c:numCache>
                <c:formatCode>#,##0</c:formatCode>
                <c:ptCount val="20"/>
                <c:pt idx="0">
                  <c:v>12997</c:v>
                </c:pt>
                <c:pt idx="1">
                  <c:v>22339</c:v>
                </c:pt>
                <c:pt idx="2">
                  <c:v>26360</c:v>
                </c:pt>
                <c:pt idx="3">
                  <c:v>28049</c:v>
                </c:pt>
                <c:pt idx="4">
                  <c:v>30003</c:v>
                </c:pt>
                <c:pt idx="5">
                  <c:v>32266</c:v>
                </c:pt>
                <c:pt idx="6">
                  <c:v>34715</c:v>
                </c:pt>
                <c:pt idx="7">
                  <c:v>40671</c:v>
                </c:pt>
                <c:pt idx="8">
                  <c:v>46219</c:v>
                </c:pt>
                <c:pt idx="9">
                  <c:v>56686</c:v>
                </c:pt>
                <c:pt idx="10">
                  <c:v>6452</c:v>
                </c:pt>
                <c:pt idx="11">
                  <c:v>20300</c:v>
                </c:pt>
                <c:pt idx="12">
                  <c:v>24487</c:v>
                </c:pt>
                <c:pt idx="13">
                  <c:v>25994</c:v>
                </c:pt>
                <c:pt idx="14">
                  <c:v>27673</c:v>
                </c:pt>
                <c:pt idx="15">
                  <c:v>28413</c:v>
                </c:pt>
                <c:pt idx="16">
                  <c:v>30569</c:v>
                </c:pt>
                <c:pt idx="17">
                  <c:v>36412</c:v>
                </c:pt>
                <c:pt idx="18">
                  <c:v>41738</c:v>
                </c:pt>
                <c:pt idx="19">
                  <c:v>47933</c:v>
                </c:pt>
              </c:numCache>
            </c:numRef>
          </c:val>
        </c:ser>
        <c:ser>
          <c:idx val="1"/>
          <c:order val="1"/>
          <c:tx>
            <c:strRef>
              <c:f>обработка!$E$222</c:f>
              <c:strCache>
                <c:ptCount val="1"/>
                <c:pt idx="0">
                  <c:v>рост, %</c:v>
                </c:pt>
              </c:strCache>
            </c:strRef>
          </c:tx>
          <c:dLbls>
            <c:showVal val="1"/>
          </c:dLbls>
          <c:cat>
            <c:multiLvlStrRef>
              <c:f>обработка!$A$223:$B$242</c:f>
              <c:multiLvlStrCache>
                <c:ptCount val="20"/>
                <c:lvl>
                  <c:pt idx="0">
                    <c:v>2012 год</c:v>
                  </c:pt>
                  <c:pt idx="1">
                    <c:v>2017 год</c:v>
                  </c:pt>
                  <c:pt idx="2">
                    <c:v>2018 год</c:v>
                  </c:pt>
                  <c:pt idx="3">
                    <c:v>2019 год</c:v>
                  </c:pt>
                  <c:pt idx="4">
                    <c:v>2020 год</c:v>
                  </c:pt>
                  <c:pt idx="5">
                    <c:v>2021 год</c:v>
                  </c:pt>
                  <c:pt idx="6">
                    <c:v>2022 год</c:v>
                  </c:pt>
                  <c:pt idx="7">
                    <c:v>2023 год</c:v>
                  </c:pt>
                  <c:pt idx="8">
                    <c:v>2024 год</c:v>
                  </c:pt>
                  <c:pt idx="9">
                    <c:v>2025 год</c:v>
                  </c:pt>
                  <c:pt idx="10">
                    <c:v>2012 год</c:v>
                  </c:pt>
                  <c:pt idx="11">
                    <c:v>2017 год</c:v>
                  </c:pt>
                  <c:pt idx="12">
                    <c:v>2018 год</c:v>
                  </c:pt>
                  <c:pt idx="13">
                    <c:v>2019 год</c:v>
                  </c:pt>
                  <c:pt idx="14">
                    <c:v>2020 год</c:v>
                  </c:pt>
                  <c:pt idx="15">
                    <c:v>2021 год</c:v>
                  </c:pt>
                  <c:pt idx="16">
                    <c:v>2022 год</c:v>
                  </c:pt>
                  <c:pt idx="17">
                    <c:v>2023 год</c:v>
                  </c:pt>
                  <c:pt idx="18">
                    <c:v>2024 год</c:v>
                  </c:pt>
                  <c:pt idx="19">
                    <c:v>2025 год</c:v>
                  </c:pt>
                </c:lvl>
                <c:lvl>
                  <c:pt idx="0">
                    <c:v>Образование</c:v>
                  </c:pt>
                  <c:pt idx="10">
                    <c:v>Культура</c:v>
                  </c:pt>
                </c:lvl>
              </c:multiLvlStrCache>
            </c:multiLvlStrRef>
          </c:cat>
          <c:val>
            <c:numRef>
              <c:f>обработка!$E$223:$E$242</c:f>
              <c:numCache>
                <c:formatCode>0%</c:formatCode>
                <c:ptCount val="20"/>
                <c:pt idx="1">
                  <c:v>0.41819239894355165</c:v>
                </c:pt>
                <c:pt idx="2">
                  <c:v>0.15254172989377845</c:v>
                </c:pt>
                <c:pt idx="3">
                  <c:v>6.0216050483083206E-2</c:v>
                </c:pt>
                <c:pt idx="4">
                  <c:v>6.512682065126818E-2</c:v>
                </c:pt>
                <c:pt idx="5">
                  <c:v>7.0135746606334815E-2</c:v>
                </c:pt>
                <c:pt idx="6">
                  <c:v>7.0545873541696724E-2</c:v>
                </c:pt>
                <c:pt idx="7">
                  <c:v>0.14644341176759856</c:v>
                </c:pt>
                <c:pt idx="8">
                  <c:v>0.12003721413271595</c:v>
                </c:pt>
                <c:pt idx="9">
                  <c:v>0.18464876689129595</c:v>
                </c:pt>
                <c:pt idx="11">
                  <c:v>0.68216748768472901</c:v>
                </c:pt>
                <c:pt idx="12">
                  <c:v>0.17098868787519905</c:v>
                </c:pt>
                <c:pt idx="13">
                  <c:v>5.7974917288605043E-2</c:v>
                </c:pt>
                <c:pt idx="14">
                  <c:v>6.0672858020453191E-2</c:v>
                </c:pt>
                <c:pt idx="15">
                  <c:v>2.6044416288318772E-2</c:v>
                </c:pt>
                <c:pt idx="16">
                  <c:v>7.0528967254408048E-2</c:v>
                </c:pt>
                <c:pt idx="17">
                  <c:v>0.16046907612874872</c:v>
                </c:pt>
                <c:pt idx="18">
                  <c:v>0.12760553931668983</c:v>
                </c:pt>
                <c:pt idx="19">
                  <c:v>0.12924290155008034</c:v>
                </c:pt>
              </c:numCache>
            </c:numRef>
          </c:val>
        </c:ser>
        <c:dLbls>
          <c:showVal val="1"/>
        </c:dLbls>
        <c:gapWidth val="95"/>
        <c:overlap val="100"/>
        <c:axId val="92946816"/>
        <c:axId val="92948352"/>
      </c:barChart>
      <c:catAx>
        <c:axId val="92946816"/>
        <c:scaling>
          <c:orientation val="minMax"/>
        </c:scaling>
        <c:axPos val="l"/>
        <c:majorTickMark val="none"/>
        <c:tickLblPos val="nextTo"/>
        <c:crossAx val="92948352"/>
        <c:crosses val="autoZero"/>
        <c:auto val="1"/>
        <c:lblAlgn val="ctr"/>
        <c:lblOffset val="100"/>
      </c:catAx>
      <c:valAx>
        <c:axId val="92948352"/>
        <c:scaling>
          <c:orientation val="minMax"/>
        </c:scaling>
        <c:delete val="1"/>
        <c:axPos val="b"/>
        <c:numFmt formatCode="#,##0" sourceLinked="1"/>
        <c:majorTickMark val="none"/>
        <c:tickLblPos val="nextTo"/>
        <c:crossAx val="929468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ndard"/>
        <c:ser>
          <c:idx val="0"/>
          <c:order val="0"/>
          <c:tx>
            <c:strRef>
              <c:f>обработка!$H$203</c:f>
              <c:strCache>
                <c:ptCount val="1"/>
                <c:pt idx="0">
                  <c:v>сумма,тыс.руб.</c:v>
                </c:pt>
              </c:strCache>
            </c:strRef>
          </c:tx>
          <c:marker>
            <c:spPr>
              <a:solidFill>
                <a:schemeClr val="accent6">
                  <a:lumMod val="75000"/>
                </a:schemeClr>
              </a:solidFill>
            </c:spPr>
          </c:marker>
          <c:dLbls>
            <c:showVal val="1"/>
            <c:separator>
</c:separator>
          </c:dLbls>
          <c:cat>
            <c:strRef>
              <c:f>обработка!$G$204:$G$211</c:f>
              <c:strCache>
                <c:ptCount val="5"/>
                <c:pt idx="0">
                  <c:v>обеспечение жильем молодых семей </c:v>
                </c:pt>
                <c:pt idx="1">
                  <c:v>компенсация части родительской платы </c:v>
                </c:pt>
                <c:pt idx="2">
                  <c:v>выплаты вознаграждения приемному родителю </c:v>
                </c:pt>
                <c:pt idx="3">
                  <c:v>выплаты приемной семье</c:v>
                </c:pt>
                <c:pt idx="4">
                  <c:v>выплаты семьям опекунов</c:v>
                </c:pt>
              </c:strCache>
            </c:strRef>
          </c:cat>
          <c:val>
            <c:numRef>
              <c:f>обработка!$H$204:$H$211</c:f>
              <c:numCache>
                <c:formatCode>#,##0.0</c:formatCode>
                <c:ptCount val="8"/>
                <c:pt idx="0">
                  <c:v>23520</c:v>
                </c:pt>
                <c:pt idx="1">
                  <c:v>751</c:v>
                </c:pt>
                <c:pt idx="2">
                  <c:v>2525</c:v>
                </c:pt>
                <c:pt idx="3">
                  <c:v>3234</c:v>
                </c:pt>
                <c:pt idx="4">
                  <c:v>10027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marker val="1"/>
        <c:axId val="92960256"/>
        <c:axId val="92961792"/>
      </c:lineChart>
      <c:catAx>
        <c:axId val="92960256"/>
        <c:scaling>
          <c:orientation val="minMax"/>
        </c:scaling>
        <c:axPos val="b"/>
        <c:majorTickMark val="none"/>
        <c:tickLblPos val="nextTo"/>
        <c:crossAx val="92961792"/>
        <c:crosses val="autoZero"/>
        <c:auto val="1"/>
        <c:lblAlgn val="ctr"/>
        <c:lblOffset val="100"/>
      </c:catAx>
      <c:valAx>
        <c:axId val="92961792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92960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stacked"/>
        <c:ser>
          <c:idx val="0"/>
          <c:order val="0"/>
          <c:tx>
            <c:strRef>
              <c:f>обработка!$B$264</c:f>
              <c:strCache>
                <c:ptCount val="1"/>
                <c:pt idx="0">
                  <c:v>доходы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howVal val="1"/>
          </c:dLbls>
          <c:val>
            <c:numRef>
              <c:f>обработка!$B$265:$B$267</c:f>
              <c:numCache>
                <c:formatCode>\ #,##0;#,##0;0</c:formatCode>
                <c:ptCount val="3"/>
                <c:pt idx="0">
                  <c:v>-1428806.4</c:v>
                </c:pt>
                <c:pt idx="1">
                  <c:v>-1400243.4</c:v>
                </c:pt>
                <c:pt idx="2">
                  <c:v>-1427380.9</c:v>
                </c:pt>
              </c:numCache>
            </c:numRef>
          </c:val>
        </c:ser>
        <c:ser>
          <c:idx val="1"/>
          <c:order val="1"/>
          <c:tx>
            <c:strRef>
              <c:f>обработка!$C$264</c:f>
              <c:strCache>
                <c:ptCount val="1"/>
                <c:pt idx="0">
                  <c:v>ось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2025</a:t>
                    </a:r>
                    <a:r>
                      <a:rPr lang="ru-RU" baseline="0"/>
                      <a:t> год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2026</a:t>
                    </a:r>
                    <a:r>
                      <a:rPr lang="ru-RU" baseline="0"/>
                      <a:t> год</a:t>
                    </a:r>
                    <a:endParaRPr lang="en-US"/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ru-RU"/>
                      <a:t>2027</a:t>
                    </a:r>
                    <a:r>
                      <a:rPr lang="ru-RU" baseline="0"/>
                      <a:t> год</a:t>
                    </a:r>
                    <a:endParaRPr lang="en-US"/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ru-RU"/>
                      <a:t>2027</a:t>
                    </a:r>
                    <a:r>
                      <a:rPr lang="ru-RU" baseline="0"/>
                      <a:t> год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val>
            <c:numRef>
              <c:f>обработка!$C$265:$C$267</c:f>
              <c:numCache>
                <c:formatCode>#,##0.00</c:formatCode>
                <c:ptCount val="3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</c:numCache>
            </c:numRef>
          </c:val>
        </c:ser>
        <c:ser>
          <c:idx val="2"/>
          <c:order val="2"/>
          <c:tx>
            <c:strRef>
              <c:f>обработка!$D$264</c:f>
              <c:strCache>
                <c:ptCount val="1"/>
                <c:pt idx="0">
                  <c:v>расходы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howVal val="1"/>
          </c:dLbls>
          <c:val>
            <c:numRef>
              <c:f>обработка!$D$265:$D$267</c:f>
              <c:numCache>
                <c:formatCode>#,##0.00</c:formatCode>
                <c:ptCount val="3"/>
                <c:pt idx="0">
                  <c:v>1538806.4</c:v>
                </c:pt>
                <c:pt idx="1">
                  <c:v>1385443.4</c:v>
                </c:pt>
                <c:pt idx="2">
                  <c:v>1395880.9</c:v>
                </c:pt>
              </c:numCache>
            </c:numRef>
          </c:val>
        </c:ser>
        <c:ser>
          <c:idx val="3"/>
          <c:order val="3"/>
          <c:tx>
            <c:strRef>
              <c:f>обработка!$E$264</c:f>
              <c:strCache>
                <c:ptCount val="1"/>
                <c:pt idx="0">
                  <c:v>дефицит(-)/ профицит(+)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showVal val="1"/>
          </c:dLbls>
          <c:val>
            <c:numRef>
              <c:f>обработка!$E$265:$E$267</c:f>
              <c:numCache>
                <c:formatCode>#,##0.00</c:formatCode>
                <c:ptCount val="3"/>
                <c:pt idx="0">
                  <c:v>-110000</c:v>
                </c:pt>
                <c:pt idx="1">
                  <c:v>14800</c:v>
                </c:pt>
                <c:pt idx="2">
                  <c:v>31500</c:v>
                </c:pt>
              </c:numCache>
            </c:numRef>
          </c:val>
        </c:ser>
        <c:dLbls>
          <c:showVal val="1"/>
        </c:dLbls>
        <c:gapWidth val="95"/>
        <c:overlap val="100"/>
        <c:axId val="92982656"/>
        <c:axId val="93127808"/>
      </c:barChart>
      <c:catAx>
        <c:axId val="92982656"/>
        <c:scaling>
          <c:orientation val="minMax"/>
        </c:scaling>
        <c:delete val="1"/>
        <c:axPos val="l"/>
        <c:majorTickMark val="none"/>
        <c:tickLblPos val="nextTo"/>
        <c:crossAx val="93127808"/>
        <c:crosses val="autoZero"/>
        <c:auto val="1"/>
        <c:lblAlgn val="ctr"/>
        <c:lblOffset val="100"/>
      </c:catAx>
      <c:valAx>
        <c:axId val="93127808"/>
        <c:scaling>
          <c:orientation val="minMax"/>
        </c:scaling>
        <c:delete val="1"/>
        <c:axPos val="b"/>
        <c:numFmt formatCode="\ #,##0;#,##0;0" sourceLinked="1"/>
        <c:tickLblPos val="nextTo"/>
        <c:crossAx val="92982656"/>
        <c:crosses val="autoZero"/>
        <c:crossBetween val="between"/>
      </c:valAx>
    </c:plotArea>
    <c:legend>
      <c:legendPos val="t"/>
      <c:legendEntry>
        <c:idx val="1"/>
        <c:delete val="1"/>
      </c:legendEntry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обработка!$A$247</c:f>
              <c:strCache>
                <c:ptCount val="1"/>
                <c:pt idx="0">
                  <c:v>2025</c:v>
                </c:pt>
              </c:strCache>
            </c:strRef>
          </c:tx>
          <c:dLbls>
            <c:dLbl>
              <c:idx val="1"/>
              <c:layout>
                <c:manualLayout>
                  <c:x val="-8.3335520559930532E-3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обработка!$B$246:$D$246</c:f>
              <c:strCache>
                <c:ptCount val="3"/>
                <c:pt idx="0">
                  <c:v>Среднемесячная заработная плата, рублей </c:v>
                </c:pt>
                <c:pt idx="1">
                  <c:v>Среднегодовая численность населения, человек </c:v>
                </c:pt>
                <c:pt idx="2">
                  <c:v>Объем жилищного строительства, кв.м. </c:v>
                </c:pt>
              </c:strCache>
            </c:strRef>
          </c:cat>
          <c:val>
            <c:numRef>
              <c:f>обработка!$B$247:$D$247</c:f>
              <c:numCache>
                <c:formatCode>#,##0</c:formatCode>
                <c:ptCount val="3"/>
                <c:pt idx="0">
                  <c:v>47082</c:v>
                </c:pt>
                <c:pt idx="1">
                  <c:v>34070</c:v>
                </c:pt>
                <c:pt idx="2">
                  <c:v>6309</c:v>
                </c:pt>
              </c:numCache>
            </c:numRef>
          </c:val>
        </c:ser>
        <c:ser>
          <c:idx val="1"/>
          <c:order val="1"/>
          <c:tx>
            <c:strRef>
              <c:f>обработка!$A$248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dLbl>
              <c:idx val="1"/>
              <c:layout>
                <c:manualLayout>
                  <c:x val="-8.3333333333333367E-3"/>
                  <c:y val="-2.3148148148148147E-2"/>
                </c:manualLayout>
              </c:layout>
              <c:showVal val="1"/>
            </c:dLbl>
            <c:showVal val="1"/>
          </c:dLbls>
          <c:cat>
            <c:strRef>
              <c:f>обработка!$B$246:$D$246</c:f>
              <c:strCache>
                <c:ptCount val="3"/>
                <c:pt idx="0">
                  <c:v>Среднемесячная заработная плата, рублей </c:v>
                </c:pt>
                <c:pt idx="1">
                  <c:v>Среднегодовая численность населения, человек </c:v>
                </c:pt>
                <c:pt idx="2">
                  <c:v>Объем жилищного строительства, кв.м. </c:v>
                </c:pt>
              </c:strCache>
            </c:strRef>
          </c:cat>
          <c:val>
            <c:numRef>
              <c:f>обработка!$B$248:$D$248</c:f>
              <c:numCache>
                <c:formatCode>#,##0</c:formatCode>
                <c:ptCount val="3"/>
                <c:pt idx="0">
                  <c:v>50174</c:v>
                </c:pt>
                <c:pt idx="1">
                  <c:v>33578</c:v>
                </c:pt>
                <c:pt idx="2">
                  <c:v>6310</c:v>
                </c:pt>
              </c:numCache>
            </c:numRef>
          </c:val>
        </c:ser>
        <c:ser>
          <c:idx val="2"/>
          <c:order val="2"/>
          <c:tx>
            <c:strRef>
              <c:f>обработка!$A$249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обработка!$B$246:$D$246</c:f>
              <c:strCache>
                <c:ptCount val="3"/>
                <c:pt idx="0">
                  <c:v>Среднемесячная заработная плата, рублей </c:v>
                </c:pt>
                <c:pt idx="1">
                  <c:v>Среднегодовая численность населения, человек </c:v>
                </c:pt>
                <c:pt idx="2">
                  <c:v>Объем жилищного строительства, кв.м. </c:v>
                </c:pt>
              </c:strCache>
            </c:strRef>
          </c:cat>
          <c:val>
            <c:numRef>
              <c:f>обработка!$B$249:$D$249</c:f>
              <c:numCache>
                <c:formatCode>#,##0</c:formatCode>
                <c:ptCount val="3"/>
                <c:pt idx="0">
                  <c:v>53511</c:v>
                </c:pt>
                <c:pt idx="1">
                  <c:v>33098</c:v>
                </c:pt>
                <c:pt idx="2">
                  <c:v>6310</c:v>
                </c:pt>
              </c:numCache>
            </c:numRef>
          </c:val>
        </c:ser>
        <c:dLbls>
          <c:showVal val="1"/>
        </c:dLbls>
        <c:overlap val="-25"/>
        <c:axId val="93152384"/>
        <c:axId val="93153920"/>
      </c:barChart>
      <c:catAx>
        <c:axId val="93152384"/>
        <c:scaling>
          <c:orientation val="minMax"/>
        </c:scaling>
        <c:axPos val="b"/>
        <c:majorTickMark val="none"/>
        <c:tickLblPos val="nextTo"/>
        <c:crossAx val="93153920"/>
        <c:crosses val="autoZero"/>
        <c:auto val="1"/>
        <c:lblAlgn val="ctr"/>
        <c:lblOffset val="100"/>
      </c:catAx>
      <c:valAx>
        <c:axId val="93153920"/>
        <c:scaling>
          <c:orientation val="minMax"/>
        </c:scaling>
        <c:delete val="1"/>
        <c:axPos val="l"/>
        <c:numFmt formatCode="#,##0" sourceLinked="1"/>
        <c:tickLblPos val="nextTo"/>
        <c:crossAx val="93152384"/>
        <c:crosses val="autoZero"/>
        <c:crossBetween val="between"/>
      </c:valAx>
    </c:plotArea>
    <c:legend>
      <c:legendPos val="t"/>
    </c:legend>
    <c:plotVisOnly val="1"/>
  </c:chart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обработка!$G$69:$G$75</c:f>
              <c:strCache>
                <c:ptCount val="7"/>
                <c:pt idx="0">
                  <c:v>Аренда земли</c:v>
                </c:pt>
                <c:pt idx="1">
                  <c:v>Прочие неналоговые доходы</c:v>
                </c:pt>
                <c:pt idx="2">
                  <c:v>Доходы от платных услуг</c:v>
                </c:pt>
                <c:pt idx="3">
                  <c:v>Аренда имущества</c:v>
                </c:pt>
                <c:pt idx="4">
                  <c:v>Платежи при пользовании природными ресурсами</c:v>
                </c:pt>
                <c:pt idx="5">
                  <c:v>Штрафы</c:v>
                </c:pt>
                <c:pt idx="6">
                  <c:v>Платежи от муниципальных унитарных предприятий</c:v>
                </c:pt>
              </c:strCache>
            </c:strRef>
          </c:cat>
          <c:val>
            <c:numRef>
              <c:f>обработка!$H$69:$H$75</c:f>
              <c:numCache>
                <c:formatCode>#,##0.0</c:formatCode>
                <c:ptCount val="7"/>
                <c:pt idx="0">
                  <c:v>72787</c:v>
                </c:pt>
                <c:pt idx="1">
                  <c:v>25544</c:v>
                </c:pt>
                <c:pt idx="2">
                  <c:v>15312</c:v>
                </c:pt>
                <c:pt idx="3">
                  <c:v>3708</c:v>
                </c:pt>
                <c:pt idx="4">
                  <c:v>5420</c:v>
                </c:pt>
                <c:pt idx="5">
                  <c:v>1032</c:v>
                </c:pt>
                <c:pt idx="6">
                  <c:v>206</c:v>
                </c:pt>
              </c:numCache>
            </c:numRef>
          </c:val>
        </c:ser>
        <c:dLbls>
          <c:showVal val="1"/>
        </c:dLbls>
        <c:gapWidth val="75"/>
        <c:axId val="93180288"/>
        <c:axId val="93181824"/>
      </c:barChart>
      <c:catAx>
        <c:axId val="93180288"/>
        <c:scaling>
          <c:orientation val="minMax"/>
        </c:scaling>
        <c:axPos val="l"/>
        <c:numFmt formatCode="General" sourceLinked="1"/>
        <c:majorTickMark val="none"/>
        <c:tickLblPos val="nextTo"/>
        <c:crossAx val="93181824"/>
        <c:crosses val="autoZero"/>
        <c:auto val="1"/>
        <c:lblAlgn val="ctr"/>
        <c:lblOffset val="100"/>
      </c:catAx>
      <c:valAx>
        <c:axId val="93181824"/>
        <c:scaling>
          <c:orientation val="minMax"/>
        </c:scaling>
        <c:axPos val="b"/>
        <c:numFmt formatCode="#,##0.0" sourceLinked="1"/>
        <c:majorTickMark val="none"/>
        <c:tickLblPos val="nextTo"/>
        <c:crossAx val="93180288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1.9426051266420094E-2"/>
          <c:y val="0.32244833261455208"/>
          <c:w val="0.96114789746716145"/>
          <c:h val="0.53376096571358578"/>
        </c:manualLayout>
      </c:layout>
      <c:barChart>
        <c:barDir val="bar"/>
        <c:grouping val="stacked"/>
        <c:ser>
          <c:idx val="0"/>
          <c:order val="0"/>
          <c:tx>
            <c:strRef>
              <c:f>обработка!$A$141</c:f>
              <c:strCache>
                <c:ptCount val="1"/>
                <c:pt idx="0">
                  <c:v>НАЛОГОВЫЕ ДОХОДЫ</c:v>
                </c:pt>
              </c:strCache>
            </c:strRef>
          </c:tx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showVal val="1"/>
          </c:dLbls>
          <c:val>
            <c:numRef>
              <c:f>обработка!$B$141</c:f>
              <c:numCache>
                <c:formatCode>#,##0.0</c:formatCode>
                <c:ptCount val="1"/>
                <c:pt idx="0">
                  <c:v>351052</c:v>
                </c:pt>
              </c:numCache>
            </c:numRef>
          </c:val>
        </c:ser>
        <c:ser>
          <c:idx val="1"/>
          <c:order val="1"/>
          <c:tx>
            <c:strRef>
              <c:f>обработка!$A$142</c:f>
              <c:strCache>
                <c:ptCount val="1"/>
                <c:pt idx="0">
                  <c:v>НЕНАЛОГОВЫЕ ДОХОДЫ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dLbls>
            <c:showVal val="1"/>
          </c:dLbls>
          <c:val>
            <c:numRef>
              <c:f>обработка!$B$142</c:f>
              <c:numCache>
                <c:formatCode>#,##0.0</c:formatCode>
                <c:ptCount val="1"/>
                <c:pt idx="0">
                  <c:v>124009</c:v>
                </c:pt>
              </c:numCache>
            </c:numRef>
          </c:val>
        </c:ser>
        <c:ser>
          <c:idx val="2"/>
          <c:order val="2"/>
          <c:tx>
            <c:strRef>
              <c:f>обработка!$A$143</c:f>
              <c:strCache>
                <c:ptCount val="1"/>
                <c:pt idx="0">
                  <c:v>БЕЗВОЗМЕЗДНЫЕ ПОСТУПЛЕНИЯ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showVal val="1"/>
          </c:dLbls>
          <c:val>
            <c:numRef>
              <c:f>обработка!$B$143</c:f>
              <c:numCache>
                <c:formatCode>#,##0.0</c:formatCode>
                <c:ptCount val="1"/>
                <c:pt idx="0">
                  <c:v>953745.4</c:v>
                </c:pt>
              </c:numCache>
            </c:numRef>
          </c:val>
        </c:ser>
        <c:dLbls>
          <c:showVal val="1"/>
        </c:dLbls>
        <c:gapWidth val="95"/>
        <c:overlap val="100"/>
        <c:axId val="96145792"/>
        <c:axId val="96147328"/>
      </c:barChart>
      <c:catAx>
        <c:axId val="961457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96147328"/>
        <c:crosses val="autoZero"/>
        <c:auto val="1"/>
        <c:lblAlgn val="ctr"/>
        <c:lblOffset val="100"/>
      </c:catAx>
      <c:valAx>
        <c:axId val="96147328"/>
        <c:scaling>
          <c:orientation val="minMax"/>
        </c:scaling>
        <c:delete val="1"/>
        <c:axPos val="b"/>
        <c:numFmt formatCode="#,##0.0" sourceLinked="1"/>
        <c:tickLblPos val="nextTo"/>
        <c:crossAx val="96145792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"/>
          <c:y val="0.25592047244094551"/>
          <c:w val="0.98024425047922581"/>
          <c:h val="0.63301417322834663"/>
        </c:manualLayout>
      </c:layout>
      <c:barChart>
        <c:barDir val="col"/>
        <c:grouping val="clustered"/>
        <c:ser>
          <c:idx val="0"/>
          <c:order val="0"/>
          <c:tx>
            <c:strRef>
              <c:f>обработка!$A$194</c:f>
              <c:strCache>
                <c:ptCount val="1"/>
                <c:pt idx="0">
                  <c:v>2025 рублей в месяц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обработка!$B$193:$E$193</c:f>
              <c:strCache>
                <c:ptCount val="4"/>
                <c:pt idx="0">
                  <c:v>всего </c:v>
                </c:pt>
                <c:pt idx="1">
                  <c:v>налоговые доходы </c:v>
                </c:pt>
                <c:pt idx="2">
                  <c:v>неналоговые доходы </c:v>
                </c:pt>
                <c:pt idx="3">
                  <c:v>безвозмездные поступления </c:v>
                </c:pt>
              </c:strCache>
            </c:strRef>
          </c:cat>
          <c:val>
            <c:numRef>
              <c:f>обработка!$B$194:$E$194</c:f>
              <c:numCache>
                <c:formatCode>#,##0.0</c:formatCode>
                <c:ptCount val="4"/>
                <c:pt idx="0">
                  <c:v>3357.1</c:v>
                </c:pt>
                <c:pt idx="1">
                  <c:v>840</c:v>
                </c:pt>
                <c:pt idx="2">
                  <c:v>296.7</c:v>
                </c:pt>
                <c:pt idx="3">
                  <c:v>2249.1</c:v>
                </c:pt>
              </c:numCache>
            </c:numRef>
          </c:val>
        </c:ser>
        <c:ser>
          <c:idx val="1"/>
          <c:order val="1"/>
          <c:tx>
            <c:strRef>
              <c:f>обработка!$A$195</c:f>
              <c:strCache>
                <c:ptCount val="1"/>
                <c:pt idx="0">
                  <c:v>2025 рублей в год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2"/>
              <c:layout>
                <c:manualLayout>
                  <c:x val="-4.7509567077668069E-2"/>
                  <c:y val="-6.3629790310918311E-2"/>
                </c:manualLayout>
              </c:layout>
              <c:showVal val="1"/>
            </c:dLbl>
            <c:showVal val="1"/>
          </c:dLbls>
          <c:cat>
            <c:strRef>
              <c:f>обработка!$B$193:$E$193</c:f>
              <c:strCache>
                <c:ptCount val="4"/>
                <c:pt idx="0">
                  <c:v>всего </c:v>
                </c:pt>
                <c:pt idx="1">
                  <c:v>налоговые доходы </c:v>
                </c:pt>
                <c:pt idx="2">
                  <c:v>неналоговые доходы </c:v>
                </c:pt>
                <c:pt idx="3">
                  <c:v>безвозмездные поступления </c:v>
                </c:pt>
              </c:strCache>
            </c:strRef>
          </c:cat>
          <c:val>
            <c:numRef>
              <c:f>обработка!$B$195:$E$195</c:f>
              <c:numCache>
                <c:formatCode>#,##0.0</c:formatCode>
                <c:ptCount val="4"/>
                <c:pt idx="0">
                  <c:v>40286.199999999997</c:v>
                </c:pt>
                <c:pt idx="1">
                  <c:v>10080.5</c:v>
                </c:pt>
                <c:pt idx="2">
                  <c:v>3560.9</c:v>
                </c:pt>
                <c:pt idx="3">
                  <c:v>26989.3</c:v>
                </c:pt>
              </c:numCache>
            </c:numRef>
          </c:val>
        </c:ser>
        <c:ser>
          <c:idx val="2"/>
          <c:order val="2"/>
          <c:tx>
            <c:strRef>
              <c:f>обработка!$A$196</c:f>
              <c:strCache>
                <c:ptCount val="1"/>
                <c:pt idx="0">
                  <c:v>2024 рублей в месяц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обработка!$B$193:$E$193</c:f>
              <c:strCache>
                <c:ptCount val="4"/>
                <c:pt idx="0">
                  <c:v>всего </c:v>
                </c:pt>
                <c:pt idx="1">
                  <c:v>налоговые доходы </c:v>
                </c:pt>
                <c:pt idx="2">
                  <c:v>неналоговые доходы </c:v>
                </c:pt>
                <c:pt idx="3">
                  <c:v>безвозмездные поступления </c:v>
                </c:pt>
              </c:strCache>
            </c:strRef>
          </c:cat>
          <c:val>
            <c:numRef>
              <c:f>обработка!$B$196:$E$196</c:f>
              <c:numCache>
                <c:formatCode>#,##0.0</c:formatCode>
                <c:ptCount val="4"/>
                <c:pt idx="0">
                  <c:v>2995.7</c:v>
                </c:pt>
                <c:pt idx="1">
                  <c:v>685.9</c:v>
                </c:pt>
                <c:pt idx="2">
                  <c:v>257.89999999999998</c:v>
                </c:pt>
                <c:pt idx="3">
                  <c:v>2051.9</c:v>
                </c:pt>
              </c:numCache>
            </c:numRef>
          </c:val>
        </c:ser>
        <c:ser>
          <c:idx val="3"/>
          <c:order val="3"/>
          <c:tx>
            <c:strRef>
              <c:f>обработка!$A$197</c:f>
              <c:strCache>
                <c:ptCount val="1"/>
                <c:pt idx="0">
                  <c:v>2024 рублей в год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Lbl>
              <c:idx val="1"/>
              <c:layout>
                <c:manualLayout>
                  <c:x val="-2.2988500198871643E-2"/>
                  <c:y val="4.0491684743312134E-2"/>
                </c:manualLayout>
              </c:layout>
              <c:showVal val="1"/>
            </c:dLbl>
            <c:dLbl>
              <c:idx val="2"/>
              <c:layout>
                <c:manualLayout>
                  <c:x val="2.7586200238645976E-2"/>
                  <c:y val="-2.8922631959508126E-2"/>
                </c:manualLayout>
              </c:layout>
              <c:showVal val="1"/>
            </c:dLbl>
            <c:showVal val="1"/>
          </c:dLbls>
          <c:cat>
            <c:strRef>
              <c:f>обработка!$B$193:$E$193</c:f>
              <c:strCache>
                <c:ptCount val="4"/>
                <c:pt idx="0">
                  <c:v>всего </c:v>
                </c:pt>
                <c:pt idx="1">
                  <c:v>налоговые доходы </c:v>
                </c:pt>
                <c:pt idx="2">
                  <c:v>неналоговые доходы </c:v>
                </c:pt>
                <c:pt idx="3">
                  <c:v>безвозмездные поступления </c:v>
                </c:pt>
              </c:strCache>
            </c:strRef>
          </c:cat>
          <c:val>
            <c:numRef>
              <c:f>обработка!$B$197:$E$197</c:f>
              <c:numCache>
                <c:formatCode>#,##0.0</c:formatCode>
                <c:ptCount val="4"/>
                <c:pt idx="0">
                  <c:v>35948.800000000003</c:v>
                </c:pt>
                <c:pt idx="1">
                  <c:v>8231.4</c:v>
                </c:pt>
                <c:pt idx="2">
                  <c:v>3093.8</c:v>
                </c:pt>
                <c:pt idx="3">
                  <c:v>24623.599999999999</c:v>
                </c:pt>
              </c:numCache>
            </c:numRef>
          </c:val>
        </c:ser>
        <c:axId val="96178944"/>
        <c:axId val="96180480"/>
      </c:barChart>
      <c:catAx>
        <c:axId val="961789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96180480"/>
        <c:crosses val="autoZero"/>
        <c:auto val="1"/>
        <c:lblAlgn val="ctr"/>
        <c:lblOffset val="100"/>
      </c:catAx>
      <c:valAx>
        <c:axId val="96180480"/>
        <c:scaling>
          <c:orientation val="minMax"/>
        </c:scaling>
        <c:delete val="1"/>
        <c:axPos val="l"/>
        <c:numFmt formatCode="#,##0.0" sourceLinked="1"/>
        <c:tickLblPos val="nextTo"/>
        <c:crossAx val="9617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356786439025241"/>
          <c:y val="0.17240104986876667"/>
          <c:w val="0.69588770353413065"/>
          <c:h val="5.9844149265228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обработка!$B$173</c:f>
              <c:strCache>
                <c:ptCount val="1"/>
                <c:pt idx="0">
                  <c:v>доходы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обработка!$A$174:$A$177</c:f>
              <c:strCache>
                <c:ptCount val="4"/>
                <c:pt idx="0">
                  <c:v>2024 год </c:v>
                </c:pt>
                <c:pt idx="1">
                  <c:v>2025 год  </c:v>
                </c:pt>
                <c:pt idx="2">
                  <c:v>2026 год </c:v>
                </c:pt>
                <c:pt idx="3">
                  <c:v>2027 год </c:v>
                </c:pt>
              </c:strCache>
            </c:strRef>
          </c:cat>
          <c:val>
            <c:numRef>
              <c:f>обработка!$B$174:$B$177</c:f>
              <c:numCache>
                <c:formatCode>#,##0.00</c:formatCode>
                <c:ptCount val="4"/>
                <c:pt idx="0">
                  <c:v>1270360</c:v>
                </c:pt>
                <c:pt idx="1">
                  <c:v>1428806.4</c:v>
                </c:pt>
                <c:pt idx="2">
                  <c:v>1400243.4</c:v>
                </c:pt>
                <c:pt idx="3">
                  <c:v>1427380.9</c:v>
                </c:pt>
              </c:numCache>
            </c:numRef>
          </c:val>
        </c:ser>
        <c:ser>
          <c:idx val="1"/>
          <c:order val="1"/>
          <c:tx>
            <c:strRef>
              <c:f>обработка!$D$173</c:f>
              <c:strCache>
                <c:ptCount val="1"/>
                <c:pt idx="0">
                  <c:v>расходы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1.3168722572992116E-2"/>
                  <c:y val="-3.5874456351332365E-2"/>
                </c:manualLayout>
              </c:layout>
              <c:showVal val="1"/>
            </c:dLbl>
            <c:dLbl>
              <c:idx val="1"/>
              <c:layout>
                <c:manualLayout>
                  <c:x val="1.8106993537864161E-2"/>
                  <c:y val="-3.5874456351332421E-2"/>
                </c:manualLayout>
              </c:layout>
              <c:showVal val="1"/>
            </c:dLbl>
            <c:dLbl>
              <c:idx val="2"/>
              <c:layout>
                <c:manualLayout>
                  <c:x val="8.2304516081200731E-3"/>
                  <c:y val="-8.3707064819775578E-2"/>
                </c:manualLayout>
              </c:layout>
              <c:showVal val="1"/>
            </c:dLbl>
            <c:dLbl>
              <c:idx val="3"/>
              <c:layout>
                <c:manualLayout>
                  <c:x val="6.5843612864960582E-3"/>
                  <c:y val="-7.1748912702664758E-2"/>
                </c:manualLayout>
              </c:layout>
              <c:showVal val="1"/>
            </c:dLbl>
            <c:showVal val="1"/>
          </c:dLbls>
          <c:cat>
            <c:strRef>
              <c:f>обработка!$A$174:$A$177</c:f>
              <c:strCache>
                <c:ptCount val="4"/>
                <c:pt idx="0">
                  <c:v>2024 год </c:v>
                </c:pt>
                <c:pt idx="1">
                  <c:v>2025 год  </c:v>
                </c:pt>
                <c:pt idx="2">
                  <c:v>2026 год </c:v>
                </c:pt>
                <c:pt idx="3">
                  <c:v>2027 год </c:v>
                </c:pt>
              </c:strCache>
            </c:strRef>
          </c:cat>
          <c:val>
            <c:numRef>
              <c:f>обработка!$D$174:$D$177</c:f>
              <c:numCache>
                <c:formatCode>#,##0.00</c:formatCode>
                <c:ptCount val="4"/>
                <c:pt idx="0">
                  <c:v>1380360</c:v>
                </c:pt>
                <c:pt idx="1">
                  <c:v>1538806.4</c:v>
                </c:pt>
                <c:pt idx="2">
                  <c:v>1385443.4</c:v>
                </c:pt>
                <c:pt idx="3">
                  <c:v>1395880.9</c:v>
                </c:pt>
              </c:numCache>
            </c:numRef>
          </c:val>
        </c:ser>
        <c:ser>
          <c:idx val="2"/>
          <c:order val="2"/>
          <c:tx>
            <c:strRef>
              <c:f>обработка!$E$173</c:f>
              <c:strCache>
                <c:ptCount val="1"/>
                <c:pt idx="0">
                  <c:v>дефицит(-)/ профицит(+)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2.1399174181112191E-2"/>
                  <c:y val="5.3811684526999123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2.9629625789232266E-2"/>
                  <c:y val="3.5874456351332504E-2"/>
                </c:manualLayout>
              </c:layout>
              <c:dLblPos val="ctr"/>
              <c:showVal val="1"/>
            </c:dLbl>
            <c:dLblPos val="ctr"/>
            <c:showVal val="1"/>
          </c:dLbls>
          <c:cat>
            <c:strRef>
              <c:f>обработка!$A$174:$A$177</c:f>
              <c:strCache>
                <c:ptCount val="4"/>
                <c:pt idx="0">
                  <c:v>2024 год </c:v>
                </c:pt>
                <c:pt idx="1">
                  <c:v>2025 год  </c:v>
                </c:pt>
                <c:pt idx="2">
                  <c:v>2026 год </c:v>
                </c:pt>
                <c:pt idx="3">
                  <c:v>2027 год </c:v>
                </c:pt>
              </c:strCache>
            </c:strRef>
          </c:cat>
          <c:val>
            <c:numRef>
              <c:f>обработка!$E$174:$E$177</c:f>
              <c:numCache>
                <c:formatCode>#,##0.00</c:formatCode>
                <c:ptCount val="4"/>
                <c:pt idx="0">
                  <c:v>-110000</c:v>
                </c:pt>
                <c:pt idx="1">
                  <c:v>-110000</c:v>
                </c:pt>
                <c:pt idx="2">
                  <c:v>14800</c:v>
                </c:pt>
                <c:pt idx="3">
                  <c:v>31500</c:v>
                </c:pt>
              </c:numCache>
            </c:numRef>
          </c:val>
        </c:ser>
        <c:dLbls>
          <c:showVal val="1"/>
        </c:dLbls>
        <c:gapWidth val="121"/>
        <c:overlap val="-1"/>
        <c:axId val="97440128"/>
        <c:axId val="97441664"/>
      </c:barChart>
      <c:catAx>
        <c:axId val="97440128"/>
        <c:scaling>
          <c:orientation val="minMax"/>
        </c:scaling>
        <c:axPos val="b"/>
        <c:majorTickMark val="none"/>
        <c:tickLblPos val="nextTo"/>
        <c:crossAx val="97441664"/>
        <c:crosses val="autoZero"/>
        <c:auto val="1"/>
        <c:lblAlgn val="ctr"/>
        <c:lblOffset val="100"/>
      </c:catAx>
      <c:valAx>
        <c:axId val="97441664"/>
        <c:scaling>
          <c:orientation val="minMax"/>
        </c:scaling>
        <c:delete val="1"/>
        <c:axPos val="l"/>
        <c:numFmt formatCode="#,##0.00" sourceLinked="1"/>
        <c:tickLblPos val="nextTo"/>
        <c:crossAx val="97440128"/>
        <c:crosses val="autoZero"/>
        <c:crossBetween val="between"/>
      </c:valAx>
      <c:spPr>
        <a:noFill/>
      </c:spPr>
    </c:plotArea>
    <c:plotVisOnly val="1"/>
  </c:chart>
  <c:spPr>
    <a:noFill/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howVal val="1"/>
          </c:dLbls>
          <c:cat>
            <c:multiLvlStrRef>
              <c:f>обработка!$A$116:$B$132</c:f>
              <c:multiLvlStrCache>
                <c:ptCount val="17"/>
                <c:lvl>
                  <c:pt idx="0">
                    <c:v>Патентная система </c:v>
                  </c:pt>
                  <c:pt idx="1">
                    <c:v>Государственная пошлина</c:v>
                  </c:pt>
                  <c:pt idx="2">
                    <c:v>Упрощенная система налогообложения</c:v>
                  </c:pt>
                  <c:pt idx="3">
                    <c:v>Единый сельскохозяйственный налог</c:v>
                  </c:pt>
                  <c:pt idx="4">
                    <c:v>Акцизы</c:v>
                  </c:pt>
                  <c:pt idx="5">
                    <c:v>Налог на доходы физических лиц</c:v>
                  </c:pt>
                  <c:pt idx="6">
                    <c:v>Платежи от муниципальных унитарных предприятий</c:v>
                  </c:pt>
                  <c:pt idx="7">
                    <c:v>Штрафы</c:v>
                  </c:pt>
                  <c:pt idx="8">
                    <c:v>Платежи при пользовании природными ресурсами</c:v>
                  </c:pt>
                  <c:pt idx="9">
                    <c:v>Аренда имущества</c:v>
                  </c:pt>
                  <c:pt idx="10">
                    <c:v>Доходы от платных услуг</c:v>
                  </c:pt>
                  <c:pt idx="11">
                    <c:v>Прочие неналоговые доходы</c:v>
                  </c:pt>
                  <c:pt idx="12">
                    <c:v>Аренда земли</c:v>
                  </c:pt>
                  <c:pt idx="13">
                    <c:v>Прочие безвозмездные поступления</c:v>
                  </c:pt>
                  <c:pt idx="14">
                    <c:v>Иные межбюджетные трансферты</c:v>
                  </c:pt>
                  <c:pt idx="15">
                    <c:v>Дотации</c:v>
                  </c:pt>
                  <c:pt idx="16">
                    <c:v>Субвенции</c:v>
                  </c:pt>
                </c:lvl>
                <c:lvl>
                  <c:pt idx="0">
                    <c:v>налоговые</c:v>
                  </c:pt>
                  <c:pt idx="6">
                    <c:v>неналоговые</c:v>
                  </c:pt>
                  <c:pt idx="13">
                    <c:v>безвозмездные</c:v>
                  </c:pt>
                </c:lvl>
              </c:multiLvlStrCache>
            </c:multiLvlStrRef>
          </c:cat>
          <c:val>
            <c:numRef>
              <c:f>обработка!$D$116:$D$132</c:f>
              <c:numCache>
                <c:formatCode>#,##0.0</c:formatCode>
                <c:ptCount val="17"/>
                <c:pt idx="0">
                  <c:v>4630</c:v>
                </c:pt>
                <c:pt idx="1">
                  <c:v>5157</c:v>
                </c:pt>
                <c:pt idx="2">
                  <c:v>10258</c:v>
                </c:pt>
                <c:pt idx="3">
                  <c:v>16416</c:v>
                </c:pt>
                <c:pt idx="4">
                  <c:v>31248</c:v>
                </c:pt>
                <c:pt idx="5">
                  <c:v>283343</c:v>
                </c:pt>
                <c:pt idx="6">
                  <c:v>206</c:v>
                </c:pt>
                <c:pt idx="7">
                  <c:v>1032</c:v>
                </c:pt>
                <c:pt idx="8">
                  <c:v>5420</c:v>
                </c:pt>
                <c:pt idx="9">
                  <c:v>3708</c:v>
                </c:pt>
                <c:pt idx="10">
                  <c:v>15312</c:v>
                </c:pt>
                <c:pt idx="11">
                  <c:v>25544</c:v>
                </c:pt>
                <c:pt idx="12">
                  <c:v>72787</c:v>
                </c:pt>
                <c:pt idx="13">
                  <c:v>1745</c:v>
                </c:pt>
                <c:pt idx="14">
                  <c:v>41678.5</c:v>
                </c:pt>
                <c:pt idx="15">
                  <c:v>176983</c:v>
                </c:pt>
                <c:pt idx="16">
                  <c:v>494095.3</c:v>
                </c:pt>
              </c:numCache>
            </c:numRef>
          </c:val>
        </c:ser>
        <c:dLbls>
          <c:showVal val="1"/>
        </c:dLbls>
        <c:gapWidth val="75"/>
        <c:axId val="97534720"/>
        <c:axId val="97536256"/>
      </c:barChart>
      <c:catAx>
        <c:axId val="97534720"/>
        <c:scaling>
          <c:orientation val="minMax"/>
        </c:scaling>
        <c:axPos val="l"/>
        <c:numFmt formatCode="General" sourceLinked="1"/>
        <c:majorTickMark val="none"/>
        <c:tickLblPos val="nextTo"/>
        <c:crossAx val="97536256"/>
        <c:crosses val="autoZero"/>
        <c:auto val="1"/>
        <c:lblAlgn val="ctr"/>
        <c:lblOffset val="100"/>
      </c:catAx>
      <c:valAx>
        <c:axId val="97536256"/>
        <c:scaling>
          <c:orientation val="minMax"/>
        </c:scaling>
        <c:delete val="1"/>
        <c:axPos val="b"/>
        <c:numFmt formatCode="#,##0.0" sourceLinked="1"/>
        <c:majorTickMark val="none"/>
        <c:tickLblPos val="nextTo"/>
        <c:crossAx val="97534720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plotArea>
      <c:layout/>
      <c:doughnutChart>
        <c:varyColors val="1"/>
        <c:ser>
          <c:idx val="0"/>
          <c:order val="0"/>
          <c:tx>
            <c:strRef>
              <c:f>обработка!$A$141</c:f>
              <c:strCache>
                <c:ptCount val="1"/>
                <c:pt idx="0">
                  <c:v>НАЛОГОВЫЕ ДОХОДЫ</c:v>
                </c:pt>
              </c:strCache>
            </c:strRef>
          </c:tx>
          <c:spPr>
            <a:ln w="28575"/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  <a:ln w="28575"/>
            </c:spPr>
          </c:dPt>
          <c:dPt>
            <c:idx val="2"/>
            <c:spPr>
              <a:solidFill>
                <a:schemeClr val="bg1">
                  <a:lumMod val="85000"/>
                </a:schemeClr>
              </a:solidFill>
              <a:ln w="28575"/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ru-RU"/>
                </a:p>
              </c:txPr>
            </c:dLbl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ru-RU"/>
              </a:p>
            </c:txPr>
            <c:showPercent val="1"/>
          </c:dLbls>
          <c:val>
            <c:numRef>
              <c:f>обработка!$B$141:$D$141</c:f>
              <c:numCache>
                <c:formatCode>#,##0.0</c:formatCode>
                <c:ptCount val="3"/>
                <c:pt idx="0">
                  <c:v>351052</c:v>
                </c:pt>
                <c:pt idx="2">
                  <c:v>1049191.3999999999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plotArea>
      <c:layout/>
      <c:doughnutChart>
        <c:varyColors val="1"/>
        <c:ser>
          <c:idx val="0"/>
          <c:order val="0"/>
          <c:tx>
            <c:strRef>
              <c:f>обработка!$A$142</c:f>
              <c:strCache>
                <c:ptCount val="1"/>
                <c:pt idx="0">
                  <c:v>НЕНАЛОГОВЫЕ ДОХОДЫ</c:v>
                </c:pt>
              </c:strCache>
            </c:strRef>
          </c:tx>
          <c:spPr>
            <a:ln w="9525"/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  <a:ln w="12700"/>
            </c:spPr>
          </c:dPt>
          <c:dPt>
            <c:idx val="2"/>
            <c:spPr>
              <a:solidFill>
                <a:schemeClr val="bg1">
                  <a:lumMod val="85000"/>
                </a:schemeClr>
              </a:solidFill>
              <a:ln w="9525"/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ru-RU"/>
                </a:p>
              </c:txPr>
            </c:dLbl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ru-RU"/>
              </a:p>
            </c:txPr>
            <c:showPercent val="1"/>
          </c:dLbls>
          <c:val>
            <c:numRef>
              <c:f>обработка!$B$142:$D$142</c:f>
              <c:numCache>
                <c:formatCode>#,##0.0</c:formatCode>
                <c:ptCount val="3"/>
                <c:pt idx="0">
                  <c:v>124009</c:v>
                </c:pt>
                <c:pt idx="2">
                  <c:v>1276234.3999999999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plotArea>
      <c:layout/>
      <c:doughnutChart>
        <c:varyColors val="1"/>
        <c:ser>
          <c:idx val="0"/>
          <c:order val="0"/>
          <c:tx>
            <c:strRef>
              <c:f>обработка!$A$143</c:f>
              <c:strCache>
                <c:ptCount val="1"/>
                <c:pt idx="0">
                  <c:v>БЕЗВОЗМЕЗДНЫЕ ПОСТУПЛЕНИЯ</c:v>
                </c:pt>
              </c:strCache>
            </c:strRef>
          </c:tx>
          <c:spPr>
            <a:ln w="9525"/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  <a:ln w="9525"/>
            </c:spPr>
          </c:dPt>
          <c:dPt>
            <c:idx val="2"/>
            <c:spPr>
              <a:solidFill>
                <a:schemeClr val="bg1">
                  <a:lumMod val="85000"/>
                </a:schemeClr>
              </a:solidFill>
              <a:ln w="9525"/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ru-RU"/>
                </a:p>
              </c:txPr>
            </c:dLbl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ru-RU"/>
              </a:p>
            </c:txPr>
            <c:showPercent val="1"/>
          </c:dLbls>
          <c:val>
            <c:numRef>
              <c:f>обработка!$B$143:$D$143</c:f>
              <c:numCache>
                <c:formatCode>#,##0.0</c:formatCode>
                <c:ptCount val="3"/>
                <c:pt idx="0">
                  <c:v>953745.4</c:v>
                </c:pt>
                <c:pt idx="2">
                  <c:v>446497.99999999988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8239700374531873"/>
          <c:y val="0.13758494473905047"/>
          <c:w val="0.7970037453183515"/>
          <c:h val="0.54861678004535008"/>
        </c:manualLayout>
      </c:layout>
      <c:lineChart>
        <c:grouping val="standard"/>
        <c:ser>
          <c:idx val="0"/>
          <c:order val="0"/>
          <c:tx>
            <c:v>сумма, тыс.руб.</c:v>
          </c:tx>
          <c:marker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Pos val="t"/>
            <c:showVal val="1"/>
          </c:dLbls>
          <c:cat>
            <c:strRef>
              <c:f>обработка!$G$92:$G$100</c:f>
              <c:strCache>
                <c:ptCount val="9"/>
                <c:pt idx="0">
                  <c:v>Межбюджетные трансферты  </c:v>
                </c:pt>
                <c:pt idx="1">
                  <c:v>Физическая культура и спорт </c:v>
                </c:pt>
                <c:pt idx="2">
                  <c:v>Социальная политика </c:v>
                </c:pt>
                <c:pt idx="3">
                  <c:v>Культура, кинематография </c:v>
                </c:pt>
                <c:pt idx="4">
                  <c:v>Образование </c:v>
                </c:pt>
                <c:pt idx="5">
                  <c:v>Жилищно-коммунальное хозяйство </c:v>
                </c:pt>
                <c:pt idx="6">
                  <c:v>Охрана окружающей среды</c:v>
                </c:pt>
                <c:pt idx="7">
                  <c:v>Национальная экономика </c:v>
                </c:pt>
                <c:pt idx="8">
                  <c:v>Национальная безопасность</c:v>
                </c:pt>
              </c:strCache>
            </c:strRef>
          </c:cat>
          <c:val>
            <c:numRef>
              <c:f>обработка!$H$92:$H$100</c:f>
              <c:numCache>
                <c:formatCode>#,##0.0</c:formatCode>
                <c:ptCount val="9"/>
                <c:pt idx="0">
                  <c:v>120529</c:v>
                </c:pt>
                <c:pt idx="1">
                  <c:v>20372.7</c:v>
                </c:pt>
                <c:pt idx="2">
                  <c:v>50666</c:v>
                </c:pt>
                <c:pt idx="3">
                  <c:v>27462.1</c:v>
                </c:pt>
                <c:pt idx="4">
                  <c:v>931977</c:v>
                </c:pt>
                <c:pt idx="5">
                  <c:v>43473.1</c:v>
                </c:pt>
                <c:pt idx="6">
                  <c:v>5420</c:v>
                </c:pt>
                <c:pt idx="7">
                  <c:v>153259.29999999999</c:v>
                </c:pt>
                <c:pt idx="8">
                  <c:v>100</c:v>
                </c:pt>
              </c:numCache>
            </c:numRef>
          </c:val>
        </c:ser>
        <c:upDownBars>
          <c:gapWidth val="150"/>
          <c:upBars/>
          <c:downBars/>
        </c:upDownBars>
        <c:marker val="1"/>
        <c:axId val="97669120"/>
        <c:axId val="97670656"/>
      </c:lineChart>
      <c:catAx>
        <c:axId val="97669120"/>
        <c:scaling>
          <c:orientation val="minMax"/>
        </c:scaling>
        <c:axPos val="b"/>
        <c:numFmt formatCode="General" sourceLinked="1"/>
        <c:majorTickMark val="none"/>
        <c:tickLblPos val="nextTo"/>
        <c:crossAx val="97670656"/>
        <c:crosses val="autoZero"/>
        <c:auto val="1"/>
        <c:lblAlgn val="ctr"/>
        <c:lblOffset val="100"/>
      </c:catAx>
      <c:valAx>
        <c:axId val="97670656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976691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ru-RU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обработка!$B$179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showVal val="1"/>
          </c:dLbls>
          <c:cat>
            <c:strRef>
              <c:f>обработка!$A$180:$A$184</c:f>
              <c:strCache>
                <c:ptCount val="5"/>
                <c:pt idx="0">
                  <c:v>«Развитие образования» </c:v>
                </c:pt>
                <c:pt idx="1">
                  <c:v>«Развитие сельского хозяйства» </c:v>
                </c:pt>
                <c:pt idx="2">
                  <c:v>«Управление муниципальными финансами» </c:v>
                </c:pt>
                <c:pt idx="3">
                  <c:v>«Развитие Аннинского муниципального района» </c:v>
                </c:pt>
                <c:pt idx="4">
                  <c:v>Непрограммные расходы</c:v>
                </c:pt>
              </c:strCache>
            </c:strRef>
          </c:cat>
          <c:val>
            <c:numRef>
              <c:f>обработка!$B$180:$B$184</c:f>
              <c:numCache>
                <c:formatCode>#,##0.0</c:formatCode>
                <c:ptCount val="5"/>
                <c:pt idx="0">
                  <c:v>969476.7</c:v>
                </c:pt>
                <c:pt idx="1">
                  <c:v>17907.900000000001</c:v>
                </c:pt>
                <c:pt idx="2">
                  <c:v>330745.90000000002</c:v>
                </c:pt>
                <c:pt idx="3">
                  <c:v>218816.9</c:v>
                </c:pt>
                <c:pt idx="4">
                  <c:v>1912.8</c:v>
                </c:pt>
              </c:numCache>
            </c:numRef>
          </c:val>
        </c:ser>
        <c:ser>
          <c:idx val="1"/>
          <c:order val="1"/>
          <c:tx>
            <c:strRef>
              <c:f>обработка!$D$179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обработка!$A$180:$A$184</c:f>
              <c:strCache>
                <c:ptCount val="5"/>
                <c:pt idx="0">
                  <c:v>«Развитие образования» </c:v>
                </c:pt>
                <c:pt idx="1">
                  <c:v>«Развитие сельского хозяйства» </c:v>
                </c:pt>
                <c:pt idx="2">
                  <c:v>«Управление муниципальными финансами» </c:v>
                </c:pt>
                <c:pt idx="3">
                  <c:v>«Развитие Аннинского муниципального района» </c:v>
                </c:pt>
                <c:pt idx="4">
                  <c:v>Непрограммные расходы</c:v>
                </c:pt>
              </c:strCache>
            </c:strRef>
          </c:cat>
          <c:val>
            <c:numRef>
              <c:f>обработка!$D$180:$D$184</c:f>
              <c:numCache>
                <c:formatCode>#,##0.0</c:formatCode>
                <c:ptCount val="5"/>
                <c:pt idx="0">
                  <c:v>906331.3</c:v>
                </c:pt>
                <c:pt idx="1">
                  <c:v>18195.400000000001</c:v>
                </c:pt>
                <c:pt idx="2">
                  <c:v>285587</c:v>
                </c:pt>
                <c:pt idx="3">
                  <c:v>173476.7</c:v>
                </c:pt>
                <c:pt idx="4">
                  <c:v>1853</c:v>
                </c:pt>
              </c:numCache>
            </c:numRef>
          </c:val>
        </c:ser>
        <c:ser>
          <c:idx val="2"/>
          <c:order val="2"/>
          <c:tx>
            <c:strRef>
              <c:f>обработка!$E$179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обработка!$A$180:$A$184</c:f>
              <c:strCache>
                <c:ptCount val="5"/>
                <c:pt idx="0">
                  <c:v>«Развитие образования» </c:v>
                </c:pt>
                <c:pt idx="1">
                  <c:v>«Развитие сельского хозяйства» </c:v>
                </c:pt>
                <c:pt idx="2">
                  <c:v>«Управление муниципальными финансами» </c:v>
                </c:pt>
                <c:pt idx="3">
                  <c:v>«Развитие Аннинского муниципального района» </c:v>
                </c:pt>
                <c:pt idx="4">
                  <c:v>Непрограммные расходы</c:v>
                </c:pt>
              </c:strCache>
            </c:strRef>
          </c:cat>
          <c:val>
            <c:numRef>
              <c:f>обработка!$E$180:$E$184</c:f>
              <c:numCache>
                <c:formatCode>#,##0.0</c:formatCode>
                <c:ptCount val="5"/>
                <c:pt idx="0">
                  <c:v>944723.3</c:v>
                </c:pt>
                <c:pt idx="1">
                  <c:v>52745.4</c:v>
                </c:pt>
                <c:pt idx="2">
                  <c:v>217403.9</c:v>
                </c:pt>
                <c:pt idx="3">
                  <c:v>179137.3</c:v>
                </c:pt>
                <c:pt idx="4">
                  <c:v>1871</c:v>
                </c:pt>
              </c:numCache>
            </c:numRef>
          </c:val>
        </c:ser>
        <c:dLbls>
          <c:showVal val="1"/>
        </c:dLbls>
        <c:overlap val="-25"/>
        <c:axId val="97719040"/>
        <c:axId val="97720576"/>
      </c:barChart>
      <c:catAx>
        <c:axId val="97719040"/>
        <c:scaling>
          <c:orientation val="minMax"/>
        </c:scaling>
        <c:axPos val="l"/>
        <c:majorTickMark val="none"/>
        <c:tickLblPos val="nextTo"/>
        <c:crossAx val="97720576"/>
        <c:crosses val="autoZero"/>
        <c:auto val="1"/>
        <c:lblAlgn val="ctr"/>
        <c:lblOffset val="100"/>
      </c:catAx>
      <c:valAx>
        <c:axId val="97720576"/>
        <c:scaling>
          <c:orientation val="minMax"/>
        </c:scaling>
        <c:delete val="1"/>
        <c:axPos val="b"/>
        <c:numFmt formatCode="#,##0.0" sourceLinked="1"/>
        <c:tickLblPos val="nextTo"/>
        <c:crossAx val="97719040"/>
        <c:crosses val="autoZero"/>
        <c:crossBetween val="between"/>
      </c:valAx>
      <c:spPr>
        <a:noFill/>
      </c:spPr>
    </c:plotArea>
    <c:legend>
      <c:legendPos val="t"/>
      <c:layout/>
    </c:legend>
    <c:plotVisOnly val="1"/>
  </c:chart>
  <c:spPr>
    <a:noFill/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обработка!$A$37:$A$46</c:f>
              <c:strCache>
                <c:ptCount val="10"/>
                <c:pt idx="0">
                  <c:v>Общегосударственные вопросы </c:v>
                </c:pt>
                <c:pt idx="1">
                  <c:v>Национальная безопасность</c:v>
                </c:pt>
                <c:pt idx="2">
                  <c:v>Национальная экономика </c:v>
                </c:pt>
                <c:pt idx="3">
                  <c:v>Охрана окружающей среды</c:v>
                </c:pt>
                <c:pt idx="4">
                  <c:v>Жилищно-коммунальное хозяйство </c:v>
                </c:pt>
                <c:pt idx="5">
                  <c:v>Образование </c:v>
                </c:pt>
                <c:pt idx="6">
                  <c:v>Культура, кинематография </c:v>
                </c:pt>
                <c:pt idx="7">
                  <c:v>Социальная политика </c:v>
                </c:pt>
                <c:pt idx="8">
                  <c:v>Физическая культура и спорт </c:v>
                </c:pt>
                <c:pt idx="9">
                  <c:v>Межбюджетные трансферты  </c:v>
                </c:pt>
              </c:strCache>
            </c:strRef>
          </c:cat>
          <c:val>
            <c:numRef>
              <c:f>обработка!$B$37:$B$46</c:f>
              <c:numCache>
                <c:formatCode>#,##0.0</c:formatCode>
                <c:ptCount val="10"/>
                <c:pt idx="0">
                  <c:v>185547.2</c:v>
                </c:pt>
                <c:pt idx="1">
                  <c:v>100</c:v>
                </c:pt>
                <c:pt idx="2">
                  <c:v>153259.29999999999</c:v>
                </c:pt>
                <c:pt idx="3">
                  <c:v>5420</c:v>
                </c:pt>
                <c:pt idx="4">
                  <c:v>43473.1</c:v>
                </c:pt>
                <c:pt idx="5">
                  <c:v>931977</c:v>
                </c:pt>
                <c:pt idx="6">
                  <c:v>27462.1</c:v>
                </c:pt>
                <c:pt idx="7">
                  <c:v>50666</c:v>
                </c:pt>
                <c:pt idx="8">
                  <c:v>20372.7</c:v>
                </c:pt>
                <c:pt idx="9">
                  <c:v>120529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обработка!$A$37:$A$46</c:f>
              <c:strCache>
                <c:ptCount val="10"/>
                <c:pt idx="0">
                  <c:v>Общегосударственные вопросы </c:v>
                </c:pt>
                <c:pt idx="1">
                  <c:v>Национальная безопасность</c:v>
                </c:pt>
                <c:pt idx="2">
                  <c:v>Национальная экономика </c:v>
                </c:pt>
                <c:pt idx="3">
                  <c:v>Охрана окружающей среды</c:v>
                </c:pt>
                <c:pt idx="4">
                  <c:v>Жилищно-коммунальное хозяйство </c:v>
                </c:pt>
                <c:pt idx="5">
                  <c:v>Образование </c:v>
                </c:pt>
                <c:pt idx="6">
                  <c:v>Культура, кинематография </c:v>
                </c:pt>
                <c:pt idx="7">
                  <c:v>Социальная политика </c:v>
                </c:pt>
                <c:pt idx="8">
                  <c:v>Физическая культура и спорт </c:v>
                </c:pt>
                <c:pt idx="9">
                  <c:v>Межбюджетные трансферты  </c:v>
                </c:pt>
              </c:strCache>
            </c:strRef>
          </c:cat>
          <c:val>
            <c:numRef>
              <c:f>обработка!$D$37:$D$46</c:f>
              <c:numCache>
                <c:formatCode>#,##0.00</c:formatCode>
                <c:ptCount val="10"/>
                <c:pt idx="0" formatCode="#,##0.0">
                  <c:v>12.100485565803897</c:v>
                </c:pt>
                <c:pt idx="1">
                  <c:v>6.5215134293613143E-3</c:v>
                </c:pt>
                <c:pt idx="2" formatCode="#,##0.0">
                  <c:v>9.9948258312451426</c:v>
                </c:pt>
                <c:pt idx="4" formatCode="#,##0.0">
                  <c:v>2.8351040546596731</c:v>
                </c:pt>
                <c:pt idx="5" formatCode="#,##0.0">
                  <c:v>60.77900521355869</c:v>
                </c:pt>
                <c:pt idx="6" formatCode="#,##0.0">
                  <c:v>1.7909445394846333</c:v>
                </c:pt>
                <c:pt idx="7" formatCode="#,##0.0">
                  <c:v>3.3041899941202031</c:v>
                </c:pt>
                <c:pt idx="8" formatCode="#,##0.0">
                  <c:v>1.3286083664234924</c:v>
                </c:pt>
                <c:pt idx="9" formatCode="#,##0.0">
                  <c:v>7.8603149212748979</c:v>
                </c:pt>
              </c:numCache>
            </c:numRef>
          </c:val>
        </c:ser>
        <c:dLbls>
          <c:showVal val="1"/>
        </c:dLbls>
        <c:gapWidth val="0"/>
        <c:overlap val="7"/>
        <c:axId val="97780096"/>
        <c:axId val="97781632"/>
      </c:barChart>
      <c:catAx>
        <c:axId val="97780096"/>
        <c:scaling>
          <c:orientation val="minMax"/>
        </c:scaling>
        <c:axPos val="l"/>
        <c:numFmt formatCode="General" sourceLinked="1"/>
        <c:majorTickMark val="none"/>
        <c:tickLblPos val="nextTo"/>
        <c:crossAx val="97781632"/>
        <c:crosses val="autoZero"/>
        <c:auto val="1"/>
        <c:lblAlgn val="ctr"/>
        <c:lblOffset val="100"/>
      </c:catAx>
      <c:valAx>
        <c:axId val="97781632"/>
        <c:scaling>
          <c:orientation val="minMax"/>
        </c:scaling>
        <c:delete val="1"/>
        <c:axPos val="b"/>
        <c:numFmt formatCode="#,##0.0" sourceLinked="1"/>
        <c:tickLblPos val="nextTo"/>
        <c:crossAx val="9778009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15904830148879"/>
          <c:y val="0.14051064819429274"/>
          <c:w val="0.59580352994690222"/>
          <c:h val="0.85928369713279562"/>
        </c:manualLayout>
      </c:layout>
      <c:pie3DChart>
        <c:varyColors val="1"/>
        <c:ser>
          <c:idx val="0"/>
          <c:order val="0"/>
          <c:dPt>
            <c:idx val="1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2.0682419269494542E-2"/>
                  <c:y val="-8.880793381839929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Ревизионная комиссия; </a:t>
                    </a:r>
                  </a:p>
                  <a:p>
                    <a:r>
                      <a:rPr lang="ru-RU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1 871,0</a:t>
                    </a:r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1.6842108985685195E-2"/>
                  <c:y val="-8.8607594936708861E-2"/>
                </c:manualLayout>
              </c:layout>
              <c:tx>
                <c:rich>
                  <a:bodyPr/>
                  <a:lstStyle/>
                  <a:p>
                    <a:r>
                      <a:rPr lang="ru-RU" sz="900"/>
                      <a:t>Администрация; </a:t>
                    </a:r>
                  </a:p>
                  <a:p>
                    <a:r>
                      <a:rPr lang="ru-RU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189 932,9</a:t>
                    </a:r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4.7719308792774466E-2"/>
                  <c:y val="-8.438818565400843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Отдел финансов; </a:t>
                    </a:r>
                  </a:p>
                  <a:p>
                    <a:r>
                      <a:rPr lang="ru-RU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256 734,0</a:t>
                    </a:r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-1.4035090821404174E-2"/>
                  <c:y val="-0.29957805907172996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Отдел образования; </a:t>
                    </a:r>
                    <a:r>
                      <a:rPr lang="ru-RU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903 875,0</a:t>
                    </a:r>
                  </a:p>
                </c:rich>
              </c:tx>
              <c:showVal val="1"/>
              <c:showCatNam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ru-RU"/>
                      <a:t>Отдел культуры; </a:t>
                    </a:r>
                  </a:p>
                  <a:p>
                    <a:r>
                      <a:rPr lang="ru-RU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43 468,0</a:t>
                    </a:r>
                  </a:p>
                </c:rich>
              </c:tx>
              <c:showVal val="1"/>
              <c:showCatName val="1"/>
            </c:dLbl>
            <c:showVal val="1"/>
            <c:showCatName val="1"/>
            <c:showLeaderLines val="1"/>
          </c:dLbls>
          <c:cat>
            <c:strRef>
              <c:f>обработка!$A$32:$A$36</c:f>
              <c:strCache>
                <c:ptCount val="5"/>
                <c:pt idx="0">
                  <c:v>Ревизионная комиссия</c:v>
                </c:pt>
                <c:pt idx="1">
                  <c:v>Администрация</c:v>
                </c:pt>
                <c:pt idx="2">
                  <c:v>Отдел финансов</c:v>
                </c:pt>
                <c:pt idx="3">
                  <c:v>Отдел образования</c:v>
                </c:pt>
                <c:pt idx="4">
                  <c:v>Отдел культуры</c:v>
                </c:pt>
              </c:strCache>
            </c:strRef>
          </c:cat>
          <c:val>
            <c:numRef>
              <c:f>обработка!$B$32:$B$36</c:f>
              <c:numCache>
                <c:formatCode>#,##0.0</c:formatCode>
                <c:ptCount val="5"/>
                <c:pt idx="0">
                  <c:v>1859</c:v>
                </c:pt>
                <c:pt idx="1">
                  <c:v>228351.2</c:v>
                </c:pt>
                <c:pt idx="2">
                  <c:v>336165.9</c:v>
                </c:pt>
                <c:pt idx="3">
                  <c:v>932707.3</c:v>
                </c:pt>
                <c:pt idx="4">
                  <c:v>39723</c:v>
                </c:pt>
              </c:numCache>
            </c:numRef>
          </c:val>
        </c:ser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21618744910313173"/>
          <c:y val="8.7963536912302423E-2"/>
          <c:w val="0.76906591522422263"/>
          <c:h val="0.91197582735506144"/>
        </c:manualLayout>
      </c:layout>
      <c:barChart>
        <c:barDir val="bar"/>
        <c:grouping val="stacked"/>
        <c:ser>
          <c:idx val="0"/>
          <c:order val="0"/>
          <c:tx>
            <c:strRef>
              <c:f>обработка!$D$222</c:f>
              <c:strCache>
                <c:ptCount val="1"/>
                <c:pt idx="0">
                  <c:v>сумма, руб.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showVal val="1"/>
          </c:dLbls>
          <c:cat>
            <c:multiLvlStrRef>
              <c:f>обработка!$A$223:$B$242</c:f>
              <c:multiLvlStrCache>
                <c:ptCount val="20"/>
                <c:lvl>
                  <c:pt idx="0">
                    <c:v>2012 год</c:v>
                  </c:pt>
                  <c:pt idx="1">
                    <c:v>2017 год</c:v>
                  </c:pt>
                  <c:pt idx="2">
                    <c:v>2018 год</c:v>
                  </c:pt>
                  <c:pt idx="3">
                    <c:v>2019 год</c:v>
                  </c:pt>
                  <c:pt idx="4">
                    <c:v>2020 год</c:v>
                  </c:pt>
                  <c:pt idx="5">
                    <c:v>2021 год</c:v>
                  </c:pt>
                  <c:pt idx="6">
                    <c:v>2022 год</c:v>
                  </c:pt>
                  <c:pt idx="7">
                    <c:v>2023 год</c:v>
                  </c:pt>
                  <c:pt idx="8">
                    <c:v>2024 год</c:v>
                  </c:pt>
                  <c:pt idx="9">
                    <c:v>2025 год</c:v>
                  </c:pt>
                  <c:pt idx="10">
                    <c:v>2012 год</c:v>
                  </c:pt>
                  <c:pt idx="11">
                    <c:v>2017 год</c:v>
                  </c:pt>
                  <c:pt idx="12">
                    <c:v>2018 год</c:v>
                  </c:pt>
                  <c:pt idx="13">
                    <c:v>2019 год</c:v>
                  </c:pt>
                  <c:pt idx="14">
                    <c:v>2020 год</c:v>
                  </c:pt>
                  <c:pt idx="15">
                    <c:v>2021 год</c:v>
                  </c:pt>
                  <c:pt idx="16">
                    <c:v>2022 год</c:v>
                  </c:pt>
                  <c:pt idx="17">
                    <c:v>2023 год</c:v>
                  </c:pt>
                  <c:pt idx="18">
                    <c:v>2024 год</c:v>
                  </c:pt>
                  <c:pt idx="19">
                    <c:v>2025 год</c:v>
                  </c:pt>
                </c:lvl>
                <c:lvl>
                  <c:pt idx="0">
                    <c:v>Образование</c:v>
                  </c:pt>
                  <c:pt idx="10">
                    <c:v>Культура</c:v>
                  </c:pt>
                </c:lvl>
              </c:multiLvlStrCache>
            </c:multiLvlStrRef>
          </c:cat>
          <c:val>
            <c:numRef>
              <c:f>обработка!$D$223:$D$242</c:f>
              <c:numCache>
                <c:formatCode>#,##0</c:formatCode>
                <c:ptCount val="20"/>
                <c:pt idx="0">
                  <c:v>12997</c:v>
                </c:pt>
                <c:pt idx="1">
                  <c:v>22339</c:v>
                </c:pt>
                <c:pt idx="2">
                  <c:v>26360</c:v>
                </c:pt>
                <c:pt idx="3">
                  <c:v>28049</c:v>
                </c:pt>
                <c:pt idx="4">
                  <c:v>30003</c:v>
                </c:pt>
                <c:pt idx="5">
                  <c:v>32266</c:v>
                </c:pt>
                <c:pt idx="6">
                  <c:v>34715</c:v>
                </c:pt>
                <c:pt idx="7">
                  <c:v>40671</c:v>
                </c:pt>
                <c:pt idx="8">
                  <c:v>46219</c:v>
                </c:pt>
                <c:pt idx="9">
                  <c:v>56686</c:v>
                </c:pt>
                <c:pt idx="10">
                  <c:v>6452</c:v>
                </c:pt>
                <c:pt idx="11">
                  <c:v>20300</c:v>
                </c:pt>
                <c:pt idx="12">
                  <c:v>24487</c:v>
                </c:pt>
                <c:pt idx="13">
                  <c:v>25994</c:v>
                </c:pt>
                <c:pt idx="14">
                  <c:v>27673</c:v>
                </c:pt>
                <c:pt idx="15">
                  <c:v>28413</c:v>
                </c:pt>
                <c:pt idx="16">
                  <c:v>30569</c:v>
                </c:pt>
                <c:pt idx="17">
                  <c:v>36412</c:v>
                </c:pt>
                <c:pt idx="18">
                  <c:v>41738</c:v>
                </c:pt>
                <c:pt idx="19">
                  <c:v>47933</c:v>
                </c:pt>
              </c:numCache>
            </c:numRef>
          </c:val>
        </c:ser>
        <c:ser>
          <c:idx val="1"/>
          <c:order val="1"/>
          <c:tx>
            <c:strRef>
              <c:f>обработка!$E$222</c:f>
              <c:strCache>
                <c:ptCount val="1"/>
                <c:pt idx="0">
                  <c:v>рост, %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ru-RU"/>
              </a:p>
            </c:txPr>
            <c:showVal val="1"/>
          </c:dLbls>
          <c:cat>
            <c:multiLvlStrRef>
              <c:f>обработка!$A$223:$B$242</c:f>
              <c:multiLvlStrCache>
                <c:ptCount val="20"/>
                <c:lvl>
                  <c:pt idx="0">
                    <c:v>2012 год</c:v>
                  </c:pt>
                  <c:pt idx="1">
                    <c:v>2017 год</c:v>
                  </c:pt>
                  <c:pt idx="2">
                    <c:v>2018 год</c:v>
                  </c:pt>
                  <c:pt idx="3">
                    <c:v>2019 год</c:v>
                  </c:pt>
                  <c:pt idx="4">
                    <c:v>2020 год</c:v>
                  </c:pt>
                  <c:pt idx="5">
                    <c:v>2021 год</c:v>
                  </c:pt>
                  <c:pt idx="6">
                    <c:v>2022 год</c:v>
                  </c:pt>
                  <c:pt idx="7">
                    <c:v>2023 год</c:v>
                  </c:pt>
                  <c:pt idx="8">
                    <c:v>2024 год</c:v>
                  </c:pt>
                  <c:pt idx="9">
                    <c:v>2025 год</c:v>
                  </c:pt>
                  <c:pt idx="10">
                    <c:v>2012 год</c:v>
                  </c:pt>
                  <c:pt idx="11">
                    <c:v>2017 год</c:v>
                  </c:pt>
                  <c:pt idx="12">
                    <c:v>2018 год</c:v>
                  </c:pt>
                  <c:pt idx="13">
                    <c:v>2019 год</c:v>
                  </c:pt>
                  <c:pt idx="14">
                    <c:v>2020 год</c:v>
                  </c:pt>
                  <c:pt idx="15">
                    <c:v>2021 год</c:v>
                  </c:pt>
                  <c:pt idx="16">
                    <c:v>2022 год</c:v>
                  </c:pt>
                  <c:pt idx="17">
                    <c:v>2023 год</c:v>
                  </c:pt>
                  <c:pt idx="18">
                    <c:v>2024 год</c:v>
                  </c:pt>
                  <c:pt idx="19">
                    <c:v>2025 год</c:v>
                  </c:pt>
                </c:lvl>
                <c:lvl>
                  <c:pt idx="0">
                    <c:v>Образование</c:v>
                  </c:pt>
                  <c:pt idx="10">
                    <c:v>Культура</c:v>
                  </c:pt>
                </c:lvl>
              </c:multiLvlStrCache>
            </c:multiLvlStrRef>
          </c:cat>
          <c:val>
            <c:numRef>
              <c:f>обработка!$E$223:$E$242</c:f>
              <c:numCache>
                <c:formatCode>0%</c:formatCode>
                <c:ptCount val="20"/>
                <c:pt idx="1">
                  <c:v>0.41819239894355165</c:v>
                </c:pt>
                <c:pt idx="2">
                  <c:v>0.15254172989377845</c:v>
                </c:pt>
                <c:pt idx="3">
                  <c:v>6.0216050483083206E-2</c:v>
                </c:pt>
                <c:pt idx="4">
                  <c:v>6.512682065126818E-2</c:v>
                </c:pt>
                <c:pt idx="5">
                  <c:v>7.0135746606334815E-2</c:v>
                </c:pt>
                <c:pt idx="6">
                  <c:v>7.0545873541696724E-2</c:v>
                </c:pt>
                <c:pt idx="7">
                  <c:v>0.14644341176759856</c:v>
                </c:pt>
                <c:pt idx="8">
                  <c:v>0.12003721413271595</c:v>
                </c:pt>
                <c:pt idx="9">
                  <c:v>0.18464876689129595</c:v>
                </c:pt>
                <c:pt idx="11">
                  <c:v>0.68216748768472901</c:v>
                </c:pt>
                <c:pt idx="12">
                  <c:v>0.17098868787519905</c:v>
                </c:pt>
                <c:pt idx="13">
                  <c:v>5.7974917288605043E-2</c:v>
                </c:pt>
                <c:pt idx="14">
                  <c:v>6.0672858020453191E-2</c:v>
                </c:pt>
                <c:pt idx="15">
                  <c:v>2.6044416288318772E-2</c:v>
                </c:pt>
                <c:pt idx="16">
                  <c:v>7.0528967254408048E-2</c:v>
                </c:pt>
                <c:pt idx="17">
                  <c:v>0.16046907612874872</c:v>
                </c:pt>
                <c:pt idx="18">
                  <c:v>0.12760553931668983</c:v>
                </c:pt>
                <c:pt idx="19">
                  <c:v>0.12924290155008034</c:v>
                </c:pt>
              </c:numCache>
            </c:numRef>
          </c:val>
        </c:ser>
        <c:dLbls>
          <c:showVal val="1"/>
        </c:dLbls>
        <c:gapWidth val="95"/>
        <c:overlap val="100"/>
        <c:axId val="97842688"/>
        <c:axId val="97844224"/>
      </c:barChart>
      <c:catAx>
        <c:axId val="97842688"/>
        <c:scaling>
          <c:orientation val="minMax"/>
        </c:scaling>
        <c:axPos val="l"/>
        <c:majorTickMark val="none"/>
        <c:tickLblPos val="nextTo"/>
        <c:crossAx val="97844224"/>
        <c:crosses val="autoZero"/>
        <c:auto val="1"/>
        <c:lblAlgn val="ctr"/>
        <c:lblOffset val="100"/>
      </c:catAx>
      <c:valAx>
        <c:axId val="97844224"/>
        <c:scaling>
          <c:orientation val="minMax"/>
        </c:scaling>
        <c:delete val="1"/>
        <c:axPos val="b"/>
        <c:numFmt formatCode="#,##0" sourceLinked="1"/>
        <c:majorTickMark val="none"/>
        <c:tickLblPos val="nextTo"/>
        <c:crossAx val="97842688"/>
        <c:crosses val="autoZero"/>
        <c:crossBetween val="between"/>
      </c:valAx>
      <c:spPr>
        <a:noFill/>
      </c:spPr>
    </c:plotArea>
    <c:legend>
      <c:legendPos val="t"/>
      <c:layout/>
    </c:legend>
    <c:plotVisOnly val="1"/>
  </c:chart>
  <c:spPr>
    <a:noFill/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ndard"/>
        <c:ser>
          <c:idx val="0"/>
          <c:order val="0"/>
          <c:tx>
            <c:strRef>
              <c:f>обработка!$H$203</c:f>
              <c:strCache>
                <c:ptCount val="1"/>
                <c:pt idx="0">
                  <c:v>сумма,тыс.руб.</c:v>
                </c:pt>
              </c:strCache>
            </c:strRef>
          </c:tx>
          <c:marker>
            <c:spPr>
              <a:solidFill>
                <a:schemeClr val="accent6">
                  <a:lumMod val="75000"/>
                </a:schemeClr>
              </a:solidFill>
            </c:spPr>
          </c:marker>
          <c:dLbls>
            <c:showVal val="1"/>
            <c:separator>
</c:separator>
          </c:dLbls>
          <c:cat>
            <c:strRef>
              <c:f>обработка!$G$204:$G$211</c:f>
              <c:strCache>
                <c:ptCount val="5"/>
                <c:pt idx="0">
                  <c:v>обеспечение жильем молодых семей </c:v>
                </c:pt>
                <c:pt idx="1">
                  <c:v>компенсация части родительской платы </c:v>
                </c:pt>
                <c:pt idx="2">
                  <c:v>выплаты вознаграждения приемному родителю </c:v>
                </c:pt>
                <c:pt idx="3">
                  <c:v>выплаты приемной семье</c:v>
                </c:pt>
                <c:pt idx="4">
                  <c:v>выплаты семьям опекунов</c:v>
                </c:pt>
              </c:strCache>
            </c:strRef>
          </c:cat>
          <c:val>
            <c:numRef>
              <c:f>обработка!$H$204:$H$211</c:f>
              <c:numCache>
                <c:formatCode>#,##0.0</c:formatCode>
                <c:ptCount val="8"/>
                <c:pt idx="0">
                  <c:v>23520</c:v>
                </c:pt>
                <c:pt idx="1">
                  <c:v>751</c:v>
                </c:pt>
                <c:pt idx="2">
                  <c:v>2525</c:v>
                </c:pt>
                <c:pt idx="3">
                  <c:v>3234</c:v>
                </c:pt>
                <c:pt idx="4">
                  <c:v>10027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marker val="1"/>
        <c:axId val="97933952"/>
        <c:axId val="97948032"/>
      </c:lineChart>
      <c:catAx>
        <c:axId val="97933952"/>
        <c:scaling>
          <c:orientation val="minMax"/>
        </c:scaling>
        <c:axPos val="b"/>
        <c:majorTickMark val="none"/>
        <c:tickLblPos val="nextTo"/>
        <c:crossAx val="97948032"/>
        <c:crosses val="autoZero"/>
        <c:auto val="1"/>
        <c:lblAlgn val="ctr"/>
        <c:lblOffset val="100"/>
      </c:catAx>
      <c:valAx>
        <c:axId val="97948032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979339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ru-RU"/>
          </a:p>
        </c:txPr>
      </c:dTable>
    </c:plotArea>
    <c:plotVisOnly val="1"/>
  </c:chart>
  <c:spPr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47764850822218652"/>
          <c:y val="4.4558697514995978E-2"/>
          <c:w val="0.49241951898869935"/>
          <c:h val="0.92459297343616109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обработка!$A$37:$A$46</c:f>
              <c:strCache>
                <c:ptCount val="10"/>
                <c:pt idx="0">
                  <c:v>Общегосударственные вопросы </c:v>
                </c:pt>
                <c:pt idx="1">
                  <c:v>Национальная безопасность</c:v>
                </c:pt>
                <c:pt idx="2">
                  <c:v>Национальная экономика </c:v>
                </c:pt>
                <c:pt idx="3">
                  <c:v>Охрана окружающей среды</c:v>
                </c:pt>
                <c:pt idx="4">
                  <c:v>Жилищно-коммунальное хозяйство </c:v>
                </c:pt>
                <c:pt idx="5">
                  <c:v>Образование </c:v>
                </c:pt>
                <c:pt idx="6">
                  <c:v>Культура, кинематография </c:v>
                </c:pt>
                <c:pt idx="7">
                  <c:v>Социальная политика </c:v>
                </c:pt>
                <c:pt idx="8">
                  <c:v>Физическая культура и спорт </c:v>
                </c:pt>
                <c:pt idx="9">
                  <c:v>Межбюджетные трансферты  </c:v>
                </c:pt>
              </c:strCache>
            </c:strRef>
          </c:cat>
          <c:val>
            <c:numRef>
              <c:f>обработка!$B$37:$B$46</c:f>
              <c:numCache>
                <c:formatCode>#,##0.0</c:formatCode>
                <c:ptCount val="10"/>
                <c:pt idx="0">
                  <c:v>185547.2</c:v>
                </c:pt>
                <c:pt idx="1">
                  <c:v>100</c:v>
                </c:pt>
                <c:pt idx="2">
                  <c:v>153259.29999999999</c:v>
                </c:pt>
                <c:pt idx="3">
                  <c:v>5420</c:v>
                </c:pt>
                <c:pt idx="4">
                  <c:v>43473.1</c:v>
                </c:pt>
                <c:pt idx="5">
                  <c:v>931977</c:v>
                </c:pt>
                <c:pt idx="6">
                  <c:v>27462.1</c:v>
                </c:pt>
                <c:pt idx="7">
                  <c:v>50666</c:v>
                </c:pt>
                <c:pt idx="8">
                  <c:v>20372.7</c:v>
                </c:pt>
                <c:pt idx="9">
                  <c:v>120529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обработка!$A$37:$A$46</c:f>
              <c:strCache>
                <c:ptCount val="10"/>
                <c:pt idx="0">
                  <c:v>Общегосударственные вопросы </c:v>
                </c:pt>
                <c:pt idx="1">
                  <c:v>Национальная безопасность</c:v>
                </c:pt>
                <c:pt idx="2">
                  <c:v>Национальная экономика </c:v>
                </c:pt>
                <c:pt idx="3">
                  <c:v>Охрана окружающей среды</c:v>
                </c:pt>
                <c:pt idx="4">
                  <c:v>Жилищно-коммунальное хозяйство </c:v>
                </c:pt>
                <c:pt idx="5">
                  <c:v>Образование </c:v>
                </c:pt>
                <c:pt idx="6">
                  <c:v>Культура, кинематография </c:v>
                </c:pt>
                <c:pt idx="7">
                  <c:v>Социальная политика </c:v>
                </c:pt>
                <c:pt idx="8">
                  <c:v>Физическая культура и спорт </c:v>
                </c:pt>
                <c:pt idx="9">
                  <c:v>Межбюджетные трансферты  </c:v>
                </c:pt>
              </c:strCache>
            </c:strRef>
          </c:cat>
          <c:val>
            <c:numRef>
              <c:f>обработка!$D$37:$D$46</c:f>
              <c:numCache>
                <c:formatCode>#,##0.00</c:formatCode>
                <c:ptCount val="10"/>
                <c:pt idx="0" formatCode="#,##0.0">
                  <c:v>12.100485565803897</c:v>
                </c:pt>
                <c:pt idx="1">
                  <c:v>6.5215134293613143E-3</c:v>
                </c:pt>
                <c:pt idx="2" formatCode="#,##0.0">
                  <c:v>9.9948258312451426</c:v>
                </c:pt>
                <c:pt idx="4" formatCode="#,##0.0">
                  <c:v>2.8351040546596731</c:v>
                </c:pt>
                <c:pt idx="5" formatCode="#,##0.0">
                  <c:v>60.77900521355869</c:v>
                </c:pt>
                <c:pt idx="6" formatCode="#,##0.0">
                  <c:v>1.7909445394846333</c:v>
                </c:pt>
                <c:pt idx="7" formatCode="#,##0.0">
                  <c:v>3.3041899941202031</c:v>
                </c:pt>
                <c:pt idx="8" formatCode="#,##0.0">
                  <c:v>1.3286083664234924</c:v>
                </c:pt>
                <c:pt idx="9" formatCode="#,##0.0">
                  <c:v>7.8603149212748979</c:v>
                </c:pt>
              </c:numCache>
            </c:numRef>
          </c:val>
        </c:ser>
        <c:dLbls>
          <c:showVal val="1"/>
        </c:dLbls>
        <c:gapWidth val="0"/>
        <c:overlap val="7"/>
        <c:axId val="99401088"/>
        <c:axId val="99411072"/>
      </c:barChart>
      <c:catAx>
        <c:axId val="99401088"/>
        <c:scaling>
          <c:orientation val="minMax"/>
        </c:scaling>
        <c:axPos val="l"/>
        <c:numFmt formatCode="General" sourceLinked="1"/>
        <c:majorTickMark val="none"/>
        <c:tickLblPos val="nextTo"/>
        <c:crossAx val="99411072"/>
        <c:crosses val="autoZero"/>
        <c:auto val="1"/>
        <c:lblAlgn val="ctr"/>
        <c:lblOffset val="100"/>
      </c:catAx>
      <c:valAx>
        <c:axId val="99411072"/>
        <c:scaling>
          <c:orientation val="minMax"/>
        </c:scaling>
        <c:delete val="1"/>
        <c:axPos val="b"/>
        <c:numFmt formatCode="#,##0.0" sourceLinked="1"/>
        <c:tickLblPos val="nextTo"/>
        <c:crossAx val="99401088"/>
        <c:crosses val="autoZero"/>
        <c:crossBetween val="between"/>
      </c:valAx>
      <c:spPr>
        <a:noFill/>
      </c:spPr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9.0580058011319006E-2"/>
          <c:y val="2.6853771991372392E-2"/>
          <c:w val="0.89050407973927659"/>
          <c:h val="0.52466052481694259"/>
        </c:manualLayout>
      </c:layout>
      <c:barChart>
        <c:barDir val="col"/>
        <c:grouping val="stacked"/>
        <c:ser>
          <c:idx val="0"/>
          <c:order val="0"/>
          <c:tx>
            <c:strRef>
              <c:f>обработка!$D$115</c:f>
              <c:strCache>
                <c:ptCount val="1"/>
                <c:pt idx="0">
                  <c:v>сумма, тыс.руб.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Pos val="inBase"/>
            <c:showVal val="1"/>
          </c:dLbls>
          <c:cat>
            <c:multiLvlStrRef>
              <c:f>обработка!$A$116:$B$133</c:f>
              <c:multiLvlStrCache>
                <c:ptCount val="18"/>
                <c:lvl>
                  <c:pt idx="0">
                    <c:v>Патентная система </c:v>
                  </c:pt>
                  <c:pt idx="1">
                    <c:v>Государственная пошлина</c:v>
                  </c:pt>
                  <c:pt idx="2">
                    <c:v>Упрощенная система налогообложения</c:v>
                  </c:pt>
                  <c:pt idx="3">
                    <c:v>Единый сельскохозяйственный налог</c:v>
                  </c:pt>
                  <c:pt idx="4">
                    <c:v>Акцизы</c:v>
                  </c:pt>
                  <c:pt idx="5">
                    <c:v>Налог на доходы физических лиц</c:v>
                  </c:pt>
                  <c:pt idx="6">
                    <c:v>Платежи от муниципальных унитарных предприятий</c:v>
                  </c:pt>
                  <c:pt idx="7">
                    <c:v>Штрафы</c:v>
                  </c:pt>
                  <c:pt idx="8">
                    <c:v>Платежи при пользовании природными ресурсами</c:v>
                  </c:pt>
                  <c:pt idx="9">
                    <c:v>Аренда имущества</c:v>
                  </c:pt>
                  <c:pt idx="10">
                    <c:v>Доходы от платных услуг</c:v>
                  </c:pt>
                  <c:pt idx="11">
                    <c:v>Прочие неналоговые доходы</c:v>
                  </c:pt>
                  <c:pt idx="12">
                    <c:v>Аренда земли</c:v>
                  </c:pt>
                  <c:pt idx="13">
                    <c:v>Прочие безвозмездные поступления</c:v>
                  </c:pt>
                  <c:pt idx="14">
                    <c:v>Иные межбюджетные трансферты</c:v>
                  </c:pt>
                  <c:pt idx="15">
                    <c:v>Дотации</c:v>
                  </c:pt>
                  <c:pt idx="16">
                    <c:v>Субвенции</c:v>
                  </c:pt>
                  <c:pt idx="17">
                    <c:v>Субсидии</c:v>
                  </c:pt>
                </c:lvl>
                <c:lvl>
                  <c:pt idx="0">
                    <c:v>налоговые</c:v>
                  </c:pt>
                  <c:pt idx="6">
                    <c:v>неналоговые</c:v>
                  </c:pt>
                  <c:pt idx="13">
                    <c:v>безвозмездные</c:v>
                  </c:pt>
                </c:lvl>
              </c:multiLvlStrCache>
            </c:multiLvlStrRef>
          </c:cat>
          <c:val>
            <c:numRef>
              <c:f>обработка!$D$116:$D$133</c:f>
              <c:numCache>
                <c:formatCode>#,##0.0</c:formatCode>
                <c:ptCount val="18"/>
                <c:pt idx="0">
                  <c:v>4630</c:v>
                </c:pt>
                <c:pt idx="1">
                  <c:v>5157</c:v>
                </c:pt>
                <c:pt idx="2">
                  <c:v>10258</c:v>
                </c:pt>
                <c:pt idx="3">
                  <c:v>16416</c:v>
                </c:pt>
                <c:pt idx="4">
                  <c:v>31248</c:v>
                </c:pt>
                <c:pt idx="5">
                  <c:v>283343</c:v>
                </c:pt>
                <c:pt idx="6">
                  <c:v>206</c:v>
                </c:pt>
                <c:pt idx="7">
                  <c:v>1032</c:v>
                </c:pt>
                <c:pt idx="8">
                  <c:v>5420</c:v>
                </c:pt>
                <c:pt idx="9">
                  <c:v>3708</c:v>
                </c:pt>
                <c:pt idx="10">
                  <c:v>15312</c:v>
                </c:pt>
                <c:pt idx="11">
                  <c:v>25544</c:v>
                </c:pt>
                <c:pt idx="12">
                  <c:v>72787</c:v>
                </c:pt>
                <c:pt idx="13">
                  <c:v>1745</c:v>
                </c:pt>
                <c:pt idx="14">
                  <c:v>41678.5</c:v>
                </c:pt>
                <c:pt idx="15">
                  <c:v>176983</c:v>
                </c:pt>
                <c:pt idx="16">
                  <c:v>494095.3</c:v>
                </c:pt>
                <c:pt idx="17">
                  <c:v>213403</c:v>
                </c:pt>
              </c:numCache>
            </c:numRef>
          </c:val>
        </c:ser>
        <c:ser>
          <c:idx val="1"/>
          <c:order val="1"/>
          <c:tx>
            <c:strRef>
              <c:f>обработка!$E$115</c:f>
              <c:strCache>
                <c:ptCount val="1"/>
                <c:pt idx="0">
                  <c:v>%</c:v>
                </c:pt>
              </c:strCache>
            </c:strRef>
          </c:tx>
          <c:cat>
            <c:multiLvlStrRef>
              <c:f>обработка!$A$116:$B$133</c:f>
              <c:multiLvlStrCache>
                <c:ptCount val="18"/>
                <c:lvl>
                  <c:pt idx="0">
                    <c:v>Патентная система </c:v>
                  </c:pt>
                  <c:pt idx="1">
                    <c:v>Государственная пошлина</c:v>
                  </c:pt>
                  <c:pt idx="2">
                    <c:v>Упрощенная система налогообложения</c:v>
                  </c:pt>
                  <c:pt idx="3">
                    <c:v>Единый сельскохозяйственный налог</c:v>
                  </c:pt>
                  <c:pt idx="4">
                    <c:v>Акцизы</c:v>
                  </c:pt>
                  <c:pt idx="5">
                    <c:v>Налог на доходы физических лиц</c:v>
                  </c:pt>
                  <c:pt idx="6">
                    <c:v>Платежи от муниципальных унитарных предприятий</c:v>
                  </c:pt>
                  <c:pt idx="7">
                    <c:v>Штрафы</c:v>
                  </c:pt>
                  <c:pt idx="8">
                    <c:v>Платежи при пользовании природными ресурсами</c:v>
                  </c:pt>
                  <c:pt idx="9">
                    <c:v>Аренда имущества</c:v>
                  </c:pt>
                  <c:pt idx="10">
                    <c:v>Доходы от платных услуг</c:v>
                  </c:pt>
                  <c:pt idx="11">
                    <c:v>Прочие неналоговые доходы</c:v>
                  </c:pt>
                  <c:pt idx="12">
                    <c:v>Аренда земли</c:v>
                  </c:pt>
                  <c:pt idx="13">
                    <c:v>Прочие безвозмездные поступления</c:v>
                  </c:pt>
                  <c:pt idx="14">
                    <c:v>Иные межбюджетные трансферты</c:v>
                  </c:pt>
                  <c:pt idx="15">
                    <c:v>Дотации</c:v>
                  </c:pt>
                  <c:pt idx="16">
                    <c:v>Субвенции</c:v>
                  </c:pt>
                  <c:pt idx="17">
                    <c:v>Субсидии</c:v>
                  </c:pt>
                </c:lvl>
                <c:lvl>
                  <c:pt idx="0">
                    <c:v>налоговые</c:v>
                  </c:pt>
                  <c:pt idx="6">
                    <c:v>неналоговые</c:v>
                  </c:pt>
                  <c:pt idx="13">
                    <c:v>безвозмездные</c:v>
                  </c:pt>
                </c:lvl>
              </c:multiLvlStrCache>
            </c:multiLvlStrRef>
          </c:cat>
          <c:val>
            <c:numRef>
              <c:f>обработка!$E$116:$E$133</c:f>
              <c:numCache>
                <c:formatCode>0.00</c:formatCode>
                <c:ptCount val="18"/>
                <c:pt idx="0">
                  <c:v>0.33001517214460963</c:v>
                </c:pt>
                <c:pt idx="1">
                  <c:v>0.36757845415761381</c:v>
                </c:pt>
                <c:pt idx="2">
                  <c:v>0.73116536411650235</c:v>
                </c:pt>
                <c:pt idx="3">
                  <c:v>1.1700926708263308</c:v>
                </c:pt>
                <c:pt idx="4">
                  <c:v>2.2272816628887178</c:v>
                </c:pt>
                <c:pt idx="5">
                  <c:v>20.196001926775406</c:v>
                </c:pt>
                <c:pt idx="6">
                  <c:v>1.4683180445310926E-2</c:v>
                </c:pt>
                <c:pt idx="7">
                  <c:v>7.3558457376509109E-2</c:v>
                </c:pt>
                <c:pt idx="8">
                  <c:v>0.38632445637662727</c:v>
                </c:pt>
                <c:pt idx="9">
                  <c:v>0.26429724801559668</c:v>
                </c:pt>
                <c:pt idx="10">
                  <c:v>1.0914022280514608</c:v>
                </c:pt>
                <c:pt idx="11">
                  <c:v>1.8207143752185548</c:v>
                </c:pt>
                <c:pt idx="12">
                  <c:v>5.1880808498681859</c:v>
                </c:pt>
                <c:pt idx="13">
                  <c:v>0.12437936833527945</c:v>
                </c:pt>
                <c:pt idx="14">
                  <c:v>2.9707424086887935</c:v>
                </c:pt>
                <c:pt idx="15">
                  <c:v>12.614919052196424</c:v>
                </c:pt>
                <c:pt idx="16">
                  <c:v>35.217914791650657</c:v>
                </c:pt>
                <c:pt idx="17">
                  <c:v>15.210848332867416</c:v>
                </c:pt>
              </c:numCache>
            </c:numRef>
          </c:val>
        </c:ser>
        <c:gapWidth val="95"/>
        <c:overlap val="100"/>
        <c:axId val="99751040"/>
        <c:axId val="99752576"/>
      </c:barChart>
      <c:catAx>
        <c:axId val="99751040"/>
        <c:scaling>
          <c:orientation val="minMax"/>
        </c:scaling>
        <c:axPos val="b"/>
        <c:numFmt formatCode="General" sourceLinked="1"/>
        <c:majorTickMark val="none"/>
        <c:tickLblPos val="nextTo"/>
        <c:crossAx val="99752576"/>
        <c:crosses val="autoZero"/>
        <c:auto val="1"/>
        <c:lblAlgn val="ctr"/>
        <c:lblOffset val="100"/>
      </c:catAx>
      <c:valAx>
        <c:axId val="99752576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997510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ru-RU"/>
          </a:p>
        </c:txPr>
      </c:dTable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stacked"/>
        <c:ser>
          <c:idx val="0"/>
          <c:order val="0"/>
          <c:tx>
            <c:strRef>
              <c:f>обработка!$B$264</c:f>
              <c:strCache>
                <c:ptCount val="1"/>
                <c:pt idx="0">
                  <c:v>доходы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howVal val="1"/>
          </c:dLbls>
          <c:val>
            <c:numRef>
              <c:f>обработка!$B$265:$B$267</c:f>
              <c:numCache>
                <c:formatCode>\ #,##0;#,##0;0</c:formatCode>
                <c:ptCount val="3"/>
                <c:pt idx="0">
                  <c:v>-1428806.4</c:v>
                </c:pt>
                <c:pt idx="1">
                  <c:v>-1400243.4</c:v>
                </c:pt>
                <c:pt idx="2">
                  <c:v>-1427380.9</c:v>
                </c:pt>
              </c:numCache>
            </c:numRef>
          </c:val>
        </c:ser>
        <c:ser>
          <c:idx val="1"/>
          <c:order val="1"/>
          <c:tx>
            <c:strRef>
              <c:f>обработка!$C$264</c:f>
              <c:strCache>
                <c:ptCount val="1"/>
                <c:pt idx="0">
                  <c:v>ось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b="1"/>
                      <a:t>2025</a:t>
                    </a:r>
                    <a:r>
                      <a:rPr lang="ru-RU" b="1" baseline="0"/>
                      <a:t> год</a:t>
                    </a:r>
                    <a:endParaRPr lang="en-US" b="1"/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b="1"/>
                      <a:t>2026</a:t>
                    </a:r>
                    <a:r>
                      <a:rPr lang="ru-RU" b="1" baseline="0"/>
                      <a:t> год</a:t>
                    </a:r>
                    <a:endParaRPr lang="en-US" b="1"/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b="1"/>
                      <a:t>2027</a:t>
                    </a:r>
                    <a:r>
                      <a:rPr lang="ru-RU" b="1" baseline="0"/>
                      <a:t> год</a:t>
                    </a:r>
                    <a:endParaRPr lang="en-US" b="1"/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ru-RU" b="1"/>
                      <a:t>2027</a:t>
                    </a:r>
                    <a:r>
                      <a:rPr lang="ru-RU" b="1" baseline="0"/>
                      <a:t> год</a:t>
                    </a:r>
                    <a:endParaRPr lang="en-US" b="1"/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Val val="1"/>
          </c:dLbls>
          <c:val>
            <c:numRef>
              <c:f>обработка!$C$265:$C$267</c:f>
              <c:numCache>
                <c:formatCode>#,##0.00</c:formatCode>
                <c:ptCount val="3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</c:numCache>
            </c:numRef>
          </c:val>
        </c:ser>
        <c:ser>
          <c:idx val="2"/>
          <c:order val="2"/>
          <c:tx>
            <c:strRef>
              <c:f>обработка!$D$264</c:f>
              <c:strCache>
                <c:ptCount val="1"/>
                <c:pt idx="0">
                  <c:v>расходы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Lbls>
            <c:showVal val="1"/>
          </c:dLbls>
          <c:val>
            <c:numRef>
              <c:f>обработка!$D$265:$D$267</c:f>
              <c:numCache>
                <c:formatCode>#,##0.00</c:formatCode>
                <c:ptCount val="3"/>
                <c:pt idx="0">
                  <c:v>1538806.4</c:v>
                </c:pt>
                <c:pt idx="1">
                  <c:v>1385443.4</c:v>
                </c:pt>
                <c:pt idx="2">
                  <c:v>1395880.9</c:v>
                </c:pt>
              </c:numCache>
            </c:numRef>
          </c:val>
        </c:ser>
        <c:ser>
          <c:idx val="3"/>
          <c:order val="3"/>
          <c:tx>
            <c:strRef>
              <c:f>обработка!$E$264</c:f>
              <c:strCache>
                <c:ptCount val="1"/>
                <c:pt idx="0">
                  <c:v>дефицит(-)/ профицит(+)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showVal val="1"/>
          </c:dLbls>
          <c:val>
            <c:numRef>
              <c:f>обработка!$E$265:$E$267</c:f>
              <c:numCache>
                <c:formatCode>#,##0.00</c:formatCode>
                <c:ptCount val="3"/>
                <c:pt idx="0">
                  <c:v>-110000</c:v>
                </c:pt>
                <c:pt idx="1">
                  <c:v>14800</c:v>
                </c:pt>
                <c:pt idx="2">
                  <c:v>31500</c:v>
                </c:pt>
              </c:numCache>
            </c:numRef>
          </c:val>
        </c:ser>
        <c:dLbls>
          <c:showVal val="1"/>
        </c:dLbls>
        <c:gapWidth val="95"/>
        <c:overlap val="100"/>
        <c:axId val="99863552"/>
        <c:axId val="103940864"/>
      </c:barChart>
      <c:catAx>
        <c:axId val="99863552"/>
        <c:scaling>
          <c:orientation val="minMax"/>
        </c:scaling>
        <c:delete val="1"/>
        <c:axPos val="l"/>
        <c:majorTickMark val="none"/>
        <c:tickLblPos val="nextTo"/>
        <c:crossAx val="103940864"/>
        <c:crosses val="autoZero"/>
        <c:auto val="1"/>
        <c:lblAlgn val="ctr"/>
        <c:lblOffset val="100"/>
      </c:catAx>
      <c:valAx>
        <c:axId val="103940864"/>
        <c:scaling>
          <c:orientation val="minMax"/>
        </c:scaling>
        <c:delete val="1"/>
        <c:axPos val="b"/>
        <c:numFmt formatCode="\ #,##0;#,##0;0" sourceLinked="1"/>
        <c:tickLblPos val="nextTo"/>
        <c:crossAx val="9986355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</c:legend>
    <c:plotVisOnly val="1"/>
  </c:chart>
  <c:spPr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обработка!$A$247</c:f>
              <c:strCache>
                <c:ptCount val="1"/>
                <c:pt idx="0">
                  <c:v>2025</c:v>
                </c:pt>
              </c:strCache>
            </c:strRef>
          </c:tx>
          <c:dLbls>
            <c:dLbl>
              <c:idx val="1"/>
              <c:layout>
                <c:manualLayout>
                  <c:x val="-8.3335520559930584E-3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обработка!$B$246:$D$246</c:f>
              <c:strCache>
                <c:ptCount val="3"/>
                <c:pt idx="0">
                  <c:v>Среднемесячная заработная плата, рублей </c:v>
                </c:pt>
                <c:pt idx="1">
                  <c:v>Среднегодовая численность населения, человек </c:v>
                </c:pt>
                <c:pt idx="2">
                  <c:v>Объем жилищного строительства, кв.м. </c:v>
                </c:pt>
              </c:strCache>
            </c:strRef>
          </c:cat>
          <c:val>
            <c:numRef>
              <c:f>обработка!$B$247:$D$247</c:f>
              <c:numCache>
                <c:formatCode>#,##0</c:formatCode>
                <c:ptCount val="3"/>
                <c:pt idx="0">
                  <c:v>47082</c:v>
                </c:pt>
                <c:pt idx="1">
                  <c:v>34070</c:v>
                </c:pt>
                <c:pt idx="2">
                  <c:v>6309</c:v>
                </c:pt>
              </c:numCache>
            </c:numRef>
          </c:val>
        </c:ser>
        <c:ser>
          <c:idx val="1"/>
          <c:order val="1"/>
          <c:tx>
            <c:strRef>
              <c:f>обработка!$A$248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dLbl>
              <c:idx val="1"/>
              <c:layout>
                <c:manualLayout>
                  <c:x val="-8.3333333333333367E-3"/>
                  <c:y val="-2.3148148148148147E-2"/>
                </c:manualLayout>
              </c:layout>
              <c:showVal val="1"/>
            </c:dLbl>
            <c:showVal val="1"/>
          </c:dLbls>
          <c:cat>
            <c:strRef>
              <c:f>обработка!$B$246:$D$246</c:f>
              <c:strCache>
                <c:ptCount val="3"/>
                <c:pt idx="0">
                  <c:v>Среднемесячная заработная плата, рублей </c:v>
                </c:pt>
                <c:pt idx="1">
                  <c:v>Среднегодовая численность населения, человек </c:v>
                </c:pt>
                <c:pt idx="2">
                  <c:v>Объем жилищного строительства, кв.м. </c:v>
                </c:pt>
              </c:strCache>
            </c:strRef>
          </c:cat>
          <c:val>
            <c:numRef>
              <c:f>обработка!$B$248:$D$248</c:f>
              <c:numCache>
                <c:formatCode>#,##0</c:formatCode>
                <c:ptCount val="3"/>
                <c:pt idx="0">
                  <c:v>50174</c:v>
                </c:pt>
                <c:pt idx="1">
                  <c:v>33578</c:v>
                </c:pt>
                <c:pt idx="2">
                  <c:v>6310</c:v>
                </c:pt>
              </c:numCache>
            </c:numRef>
          </c:val>
        </c:ser>
        <c:ser>
          <c:idx val="2"/>
          <c:order val="2"/>
          <c:tx>
            <c:strRef>
              <c:f>обработка!$A$249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обработка!$B$246:$D$246</c:f>
              <c:strCache>
                <c:ptCount val="3"/>
                <c:pt idx="0">
                  <c:v>Среднемесячная заработная плата, рублей </c:v>
                </c:pt>
                <c:pt idx="1">
                  <c:v>Среднегодовая численность населения, человек </c:v>
                </c:pt>
                <c:pt idx="2">
                  <c:v>Объем жилищного строительства, кв.м. </c:v>
                </c:pt>
              </c:strCache>
            </c:strRef>
          </c:cat>
          <c:val>
            <c:numRef>
              <c:f>обработка!$B$249:$D$249</c:f>
              <c:numCache>
                <c:formatCode>#,##0</c:formatCode>
                <c:ptCount val="3"/>
                <c:pt idx="0">
                  <c:v>53511</c:v>
                </c:pt>
                <c:pt idx="1">
                  <c:v>33098</c:v>
                </c:pt>
                <c:pt idx="2">
                  <c:v>6310</c:v>
                </c:pt>
              </c:numCache>
            </c:numRef>
          </c:val>
        </c:ser>
        <c:dLbls>
          <c:showVal val="1"/>
        </c:dLbls>
        <c:overlap val="-25"/>
        <c:axId val="120160640"/>
        <c:axId val="120162176"/>
      </c:barChart>
      <c:catAx>
        <c:axId val="120160640"/>
        <c:scaling>
          <c:orientation val="minMax"/>
        </c:scaling>
        <c:axPos val="b"/>
        <c:majorTickMark val="none"/>
        <c:tickLblPos val="nextTo"/>
        <c:crossAx val="120162176"/>
        <c:crosses val="autoZero"/>
        <c:auto val="1"/>
        <c:lblAlgn val="ctr"/>
        <c:lblOffset val="100"/>
      </c:catAx>
      <c:valAx>
        <c:axId val="120162176"/>
        <c:scaling>
          <c:orientation val="minMax"/>
        </c:scaling>
        <c:delete val="1"/>
        <c:axPos val="l"/>
        <c:numFmt formatCode="#,##0" sourceLinked="1"/>
        <c:tickLblPos val="nextTo"/>
        <c:crossAx val="12016064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txPr>
    <a:bodyPr/>
    <a:lstStyle/>
    <a:p>
      <a:pPr>
        <a:defRPr>
          <a:solidFill>
            <a:srgbClr val="002060"/>
          </a:solidFill>
        </a:defRPr>
      </a:pPr>
      <a:endParaRPr lang="ru-RU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1">
  <dgm:title val=""/>
  <dgm:desc val=""/>
  <dgm:catLst>
    <dgm:cat type="accent6" pri="11100"/>
  </dgm:catLst>
  <dgm:styleLbl name="node0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6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6">
        <a:tint val="4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6">
        <a:tint val="4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6">
        <a:tint val="4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6">
        <a:alpha val="9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6">
        <a:alpha val="9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6">
        <a:alpha val="9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6">
        <a:alpha val="4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6">
        <a:alpha val="9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6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6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6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6">
        <a:alpha val="9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6">
        <a:alpha val="9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6">
        <a:alpha val="9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6">
        <a:alpha val="90000"/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8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03A7198-ADA2-4C69-AB8F-9E367B8A0D4C}" type="doc">
      <dgm:prSet loTypeId="urn:microsoft.com/office/officeart/2008/layout/LinedList" loCatId="list" qsTypeId="urn:microsoft.com/office/officeart/2005/8/quickstyle/simple3" qsCatId="simple" csTypeId="urn:microsoft.com/office/officeart/2005/8/colors/accent6_1" csCatId="accent6" phldr="1"/>
      <dgm:spPr/>
    </dgm:pt>
    <dgm:pt modelId="{7B77A4C0-387C-4011-BE9C-F2AE5E4BBDB3}">
      <dgm:prSet phldrT="[Текст]" custT="1"/>
      <dgm:spPr>
        <a:noFill/>
        <a:effectLst/>
      </dgm:spPr>
      <dgm:t>
        <a:bodyPr/>
        <a:lstStyle/>
        <a:p>
          <a:pPr algn="l"/>
          <a:r>
            <a:rPr lang="ru-RU" sz="900" b="1" cap="none" spc="50" dirty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rgbClr val="14385C"/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Times New Roman" pitchFamily="18" charset="0"/>
              <a:cs typeface="Times New Roman" pitchFamily="18" charset="0"/>
            </a:rPr>
            <a:t>○</a:t>
          </a: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 доходов от продажи имущества, находящегося в муниципальной   собственности,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казенных, - по нормативу 100 процентов;</a:t>
          </a:r>
        </a:p>
      </dgm:t>
    </dgm:pt>
    <dgm:pt modelId="{1DBA15F4-C20E-492B-8096-6FEA7C81089E}" type="sibTrans" cxnId="{60D8F76C-ACC7-40F6-9EB9-477A11B1DA2E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FACBB471-EFEB-4099-A984-3B79C3FC126B}" type="parTrans" cxnId="{60D8F76C-ACC7-40F6-9EB9-477A11B1DA2E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B69A96C8-3F15-472F-9795-66DA2893D79D}">
      <dgm:prSet phldrT="[Текст]" custT="1"/>
      <dgm:spPr>
        <a:noFill/>
        <a:effectLst/>
      </dgm:spPr>
      <dgm:t>
        <a:bodyPr/>
        <a:lstStyle/>
        <a:p>
          <a:pPr algn="l"/>
          <a:r>
            <a:rPr lang="ru-RU" sz="900" b="1" cap="none" spc="50" dirty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rgbClr val="14385C"/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Times New Roman" pitchFamily="18" charset="0"/>
              <a:cs typeface="Times New Roman" pitchFamily="18" charset="0"/>
            </a:rPr>
            <a:t>○</a:t>
          </a: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 доходов от платных услуг, оказываемых муниципальными казенными учреждениями (МКУ «ИКЦ» МКОУ «Аннинская детско-юношеская спортивная школа»);  родительская плата за детские сады;</a:t>
          </a:r>
        </a:p>
      </dgm:t>
    </dgm:pt>
    <dgm:pt modelId="{F9A2D15E-E379-460B-BBA2-A0E7C17B104A}" type="sibTrans" cxnId="{EF7E758C-43C0-4A7E-B8C7-BBFA465E8322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03816B78-9878-44FD-A212-811346129FE2}" type="parTrans" cxnId="{EF7E758C-43C0-4A7E-B8C7-BBFA465E8322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ACB03C5B-93BA-4D2B-9452-CD80FD998F2C}">
      <dgm:prSet phldrT="[Текст]" custT="1"/>
      <dgm:spPr>
        <a:noFill/>
        <a:effectLst/>
      </dgm:spPr>
      <dgm:t>
        <a:bodyPr/>
        <a:lstStyle/>
        <a:p>
          <a:pPr algn="l">
            <a:lnSpc>
              <a:spcPct val="100000"/>
            </a:lnSpc>
            <a:spcAft>
              <a:spcPts val="0"/>
            </a:spcAft>
          </a:pPr>
          <a:r>
            <a:rPr lang="ru-RU" sz="900" b="1" cap="none" spc="50" dirty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rgbClr val="14385C"/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Times New Roman" pitchFamily="18" charset="0"/>
              <a:cs typeface="Times New Roman" pitchFamily="18" charset="0"/>
            </a:rPr>
            <a:t>○</a:t>
          </a: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 прочие неналоговые доходы:</a:t>
          </a:r>
        </a:p>
        <a:p>
          <a:pPr algn="l">
            <a:lnSpc>
              <a:spcPct val="100000"/>
            </a:lnSpc>
            <a:spcAft>
              <a:spcPts val="0"/>
            </a:spcAft>
          </a:pP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●доходы по трехстороннему соглашению,</a:t>
          </a:r>
        </a:p>
        <a:p>
          <a:pPr algn="l">
            <a:lnSpc>
              <a:spcPct val="100000"/>
            </a:lnSpc>
            <a:spcAft>
              <a:spcPts val="0"/>
            </a:spcAft>
          </a:pP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●установка рекламных конструкций;</a:t>
          </a:r>
        </a:p>
      </dgm:t>
    </dgm:pt>
    <dgm:pt modelId="{8D1B43A0-53ED-4925-88A2-A4779202193A}" type="sibTrans" cxnId="{9A967052-561A-43A9-A556-E3F75AAB7DB4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A77E66CF-DBE4-4928-AAB7-E095C746D35B}" type="parTrans" cxnId="{9A967052-561A-43A9-A556-E3F75AAB7DB4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9CCDA48B-4494-4C04-8D86-2088625075AB}">
      <dgm:prSet phldrT="[Текст]" custT="1"/>
      <dgm:spPr>
        <a:noFill/>
        <a:effectLst/>
      </dgm:spPr>
      <dgm:t>
        <a:bodyPr/>
        <a:lstStyle/>
        <a:p>
          <a:pPr algn="l"/>
          <a:r>
            <a:rPr lang="ru-RU" sz="900" b="1" cap="none" spc="50" dirty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rgbClr val="14385C"/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Times New Roman" pitchFamily="18" charset="0"/>
              <a:cs typeface="Times New Roman" pitchFamily="18" charset="0"/>
            </a:rPr>
            <a:t>○</a:t>
          </a: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 доходов от использования имущества, находящегося в муниципальной собственности, за исключением имущества муниципальных бюджетных и автономных учреждений, а также имущества муниципальных унитарных предприятий, в том числе казенных, - по нормативу 100 процентов.</a:t>
          </a:r>
        </a:p>
      </dgm:t>
    </dgm:pt>
    <dgm:pt modelId="{F38BDF30-07B2-44FD-87A3-BE4F85334B3E}" type="sibTrans" cxnId="{F10B1A49-9799-4B0F-970E-6B58A71103B2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CB960A87-843B-496E-811B-2A98069CF5EA}" type="parTrans" cxnId="{F10B1A49-9799-4B0F-970E-6B58A71103B2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40B952E4-236F-43B5-B5D9-E1508775C4EC}">
      <dgm:prSet phldrT="[Текст]" custT="1"/>
      <dgm:spPr>
        <a:noFill/>
        <a:effectLst/>
      </dgm:spPr>
      <dgm:t>
        <a:bodyPr/>
        <a:lstStyle/>
        <a:p>
          <a:pPr algn="l">
            <a:lnSpc>
              <a:spcPct val="100000"/>
            </a:lnSpc>
            <a:spcAft>
              <a:spcPts val="0"/>
            </a:spcAft>
          </a:pPr>
          <a:r>
            <a:rPr lang="ru-RU" sz="900" b="1" cap="none" spc="50" dirty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rgbClr val="14385C"/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Times New Roman" pitchFamily="18" charset="0"/>
              <a:cs typeface="Times New Roman" pitchFamily="18" charset="0"/>
            </a:rPr>
            <a:t>○</a:t>
          </a:r>
          <a:r>
            <a:rPr lang="ru-RU" sz="900" b="1" cap="none" spc="0" dirty="0">
              <a:ln w="24500" cmpd="dbl">
                <a:prstDash val="solid"/>
                <a:miter lim="800000"/>
              </a:ln>
              <a:solidFill>
                <a:srgbClr val="14385C"/>
              </a:soli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 </a:t>
          </a: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доходы от  продажи и аренды земельных участков государственная собственность на которые не разграничена:</a:t>
          </a:r>
        </a:p>
        <a:p>
          <a:pPr algn="l">
            <a:lnSpc>
              <a:spcPct val="100000"/>
            </a:lnSpc>
            <a:spcAft>
              <a:spcPts val="0"/>
            </a:spcAft>
          </a:pP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За земли городского поселения – 50%</a:t>
          </a:r>
        </a:p>
        <a:p>
          <a:pPr algn="l">
            <a:lnSpc>
              <a:spcPct val="100000"/>
            </a:lnSpc>
            <a:spcAft>
              <a:spcPts val="0"/>
            </a:spcAft>
          </a:pP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За земли сельских поселений – 100%;</a:t>
          </a:r>
        </a:p>
      </dgm:t>
    </dgm:pt>
    <dgm:pt modelId="{FE5261E3-C57A-42A5-A1BF-C84642245B05}" type="sibTrans" cxnId="{05C023B4-A947-4DEF-ABF2-36B3CEF607C8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BEE512BA-0C10-400D-890C-BFF96F241A25}" type="parTrans" cxnId="{05C023B4-A947-4DEF-ABF2-36B3CEF607C8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3DF39B1D-4B54-450B-A0B7-4D3D9D970CBC}">
      <dgm:prSet phldrT="[Текст]" custT="1"/>
      <dgm:spPr>
        <a:noFill/>
        <a:effectLst/>
      </dgm:spPr>
      <dgm:t>
        <a:bodyPr/>
        <a:lstStyle/>
        <a:p>
          <a:pPr algn="l"/>
          <a:r>
            <a:rPr lang="ru-RU" sz="900" b="1" cap="none" spc="50" dirty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rgbClr val="14385C"/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Times New Roman" pitchFamily="18" charset="0"/>
              <a:cs typeface="Times New Roman" pitchFamily="18" charset="0"/>
            </a:rPr>
            <a:t>○</a:t>
          </a:r>
          <a:r>
            <a:rPr lang="ru-RU" sz="900" b="1" cap="none" spc="0" dirty="0">
              <a:ln w="31550" cmpd="sng">
                <a:prstDash val="solid"/>
              </a:ln>
              <a:solidFill>
                <a:srgbClr val="14385C"/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 </a:t>
          </a: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части прибыли муниципальных унитарных предприятий, остающейся после уплаты налогов и иных обязательных платежей, в размерах, определяемых в порядке, установленном муниципальными правовыми актами (АМКП «Теплосеть», АМУП«</a:t>
          </a:r>
          <a:r>
            <a:rPr lang="ru-RU" sz="900" b="0" dirty="0" err="1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Райтеплосеть</a:t>
          </a:r>
          <a:r>
            <a:rPr lang="ru-RU" sz="900" b="0" dirty="0">
              <a:solidFill>
                <a:srgbClr val="14385C"/>
              </a:solidFill>
              <a:latin typeface="Times New Roman" pitchFamily="18" charset="0"/>
              <a:cs typeface="Times New Roman" pitchFamily="18" charset="0"/>
            </a:rPr>
            <a:t>»);</a:t>
          </a:r>
        </a:p>
      </dgm:t>
    </dgm:pt>
    <dgm:pt modelId="{EC02F209-6EB1-4C5E-ACA1-977E8FCB15C9}" type="sibTrans" cxnId="{D675A4D3-7E43-475F-88D7-25256138A350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33C0DD1D-4C2F-472C-9793-BB1E5FE20AF6}" type="parTrans" cxnId="{D675A4D3-7E43-475F-88D7-25256138A350}">
      <dgm:prSet/>
      <dgm:spPr/>
      <dgm:t>
        <a:bodyPr/>
        <a:lstStyle/>
        <a:p>
          <a:pPr algn="l"/>
          <a:endParaRPr lang="ru-RU" sz="900" b="0">
            <a:solidFill>
              <a:srgbClr val="14385C"/>
            </a:solidFill>
          </a:endParaRPr>
        </a:p>
      </dgm:t>
    </dgm:pt>
    <dgm:pt modelId="{3CC6E799-274C-494E-9840-018053851ADF}" type="pres">
      <dgm:prSet presAssocID="{203A7198-ADA2-4C69-AB8F-9E367B8A0D4C}" presName="vert0" presStyleCnt="0">
        <dgm:presLayoutVars>
          <dgm:dir/>
          <dgm:animOne val="branch"/>
          <dgm:animLvl val="lvl"/>
        </dgm:presLayoutVars>
      </dgm:prSet>
      <dgm:spPr/>
    </dgm:pt>
    <dgm:pt modelId="{162CBC02-0B5E-4300-A3BD-DE44406D61CA}" type="pres">
      <dgm:prSet presAssocID="{7B77A4C0-387C-4011-BE9C-F2AE5E4BBDB3}" presName="thickLine" presStyleLbl="alignNode1" presStyleIdx="0" presStyleCnt="6"/>
      <dgm:spPr/>
    </dgm:pt>
    <dgm:pt modelId="{C1A1D5F9-2798-4838-9945-7AAE51DC616F}" type="pres">
      <dgm:prSet presAssocID="{7B77A4C0-387C-4011-BE9C-F2AE5E4BBDB3}" presName="horz1" presStyleCnt="0"/>
      <dgm:spPr/>
    </dgm:pt>
    <dgm:pt modelId="{1C6FE071-C683-4388-81E2-D81515AB56CD}" type="pres">
      <dgm:prSet presAssocID="{7B77A4C0-387C-4011-BE9C-F2AE5E4BBDB3}" presName="tx1" presStyleLbl="revTx" presStyleIdx="0" presStyleCnt="6"/>
      <dgm:spPr/>
      <dgm:t>
        <a:bodyPr/>
        <a:lstStyle/>
        <a:p>
          <a:endParaRPr lang="ru-RU"/>
        </a:p>
      </dgm:t>
    </dgm:pt>
    <dgm:pt modelId="{BF9E325E-A0FC-4422-9BC8-EE0248379669}" type="pres">
      <dgm:prSet presAssocID="{7B77A4C0-387C-4011-BE9C-F2AE5E4BBDB3}" presName="vert1" presStyleCnt="0"/>
      <dgm:spPr/>
    </dgm:pt>
    <dgm:pt modelId="{DC509C20-D3FD-496C-9AE7-F8DD1195FE25}" type="pres">
      <dgm:prSet presAssocID="{B69A96C8-3F15-472F-9795-66DA2893D79D}" presName="thickLine" presStyleLbl="alignNode1" presStyleIdx="1" presStyleCnt="6"/>
      <dgm:spPr/>
    </dgm:pt>
    <dgm:pt modelId="{B72BB92E-FA99-4546-B7FA-6EE6439A58B3}" type="pres">
      <dgm:prSet presAssocID="{B69A96C8-3F15-472F-9795-66DA2893D79D}" presName="horz1" presStyleCnt="0"/>
      <dgm:spPr/>
    </dgm:pt>
    <dgm:pt modelId="{693D6944-9B75-4F78-ADF7-E95189794BAB}" type="pres">
      <dgm:prSet presAssocID="{B69A96C8-3F15-472F-9795-66DA2893D79D}" presName="tx1" presStyleLbl="revTx" presStyleIdx="1" presStyleCnt="6"/>
      <dgm:spPr/>
      <dgm:t>
        <a:bodyPr/>
        <a:lstStyle/>
        <a:p>
          <a:endParaRPr lang="ru-RU"/>
        </a:p>
      </dgm:t>
    </dgm:pt>
    <dgm:pt modelId="{E1441EB4-EA65-430D-8C71-69375C4D2520}" type="pres">
      <dgm:prSet presAssocID="{B69A96C8-3F15-472F-9795-66DA2893D79D}" presName="vert1" presStyleCnt="0"/>
      <dgm:spPr/>
    </dgm:pt>
    <dgm:pt modelId="{7B1E1AEB-47AC-4E75-8B9B-A49AB06321AA}" type="pres">
      <dgm:prSet presAssocID="{ACB03C5B-93BA-4D2B-9452-CD80FD998F2C}" presName="thickLine" presStyleLbl="alignNode1" presStyleIdx="2" presStyleCnt="6"/>
      <dgm:spPr/>
    </dgm:pt>
    <dgm:pt modelId="{BCC17F8B-4465-403E-86B2-9BE244217144}" type="pres">
      <dgm:prSet presAssocID="{ACB03C5B-93BA-4D2B-9452-CD80FD998F2C}" presName="horz1" presStyleCnt="0"/>
      <dgm:spPr/>
    </dgm:pt>
    <dgm:pt modelId="{4685F032-6A64-4F38-80E3-0ED7F04442AD}" type="pres">
      <dgm:prSet presAssocID="{ACB03C5B-93BA-4D2B-9452-CD80FD998F2C}" presName="tx1" presStyleLbl="revTx" presStyleIdx="2" presStyleCnt="6"/>
      <dgm:spPr/>
      <dgm:t>
        <a:bodyPr/>
        <a:lstStyle/>
        <a:p>
          <a:endParaRPr lang="ru-RU"/>
        </a:p>
      </dgm:t>
    </dgm:pt>
    <dgm:pt modelId="{AFC864B8-08E2-46BA-A076-568742DE6DC2}" type="pres">
      <dgm:prSet presAssocID="{ACB03C5B-93BA-4D2B-9452-CD80FD998F2C}" presName="vert1" presStyleCnt="0"/>
      <dgm:spPr/>
    </dgm:pt>
    <dgm:pt modelId="{93E1D703-2570-409E-9164-951AA82A81B9}" type="pres">
      <dgm:prSet presAssocID="{3DF39B1D-4B54-450B-A0B7-4D3D9D970CBC}" presName="thickLine" presStyleLbl="alignNode1" presStyleIdx="3" presStyleCnt="6"/>
      <dgm:spPr/>
    </dgm:pt>
    <dgm:pt modelId="{DBC93ED3-28B7-44C6-BDE4-056B8D00B347}" type="pres">
      <dgm:prSet presAssocID="{3DF39B1D-4B54-450B-A0B7-4D3D9D970CBC}" presName="horz1" presStyleCnt="0"/>
      <dgm:spPr/>
    </dgm:pt>
    <dgm:pt modelId="{1C4FD3E2-5CA7-4374-9BF6-8F0FDD982B21}" type="pres">
      <dgm:prSet presAssocID="{3DF39B1D-4B54-450B-A0B7-4D3D9D970CBC}" presName="tx1" presStyleLbl="revTx" presStyleIdx="3" presStyleCnt="6"/>
      <dgm:spPr/>
      <dgm:t>
        <a:bodyPr/>
        <a:lstStyle/>
        <a:p>
          <a:endParaRPr lang="ru-RU"/>
        </a:p>
      </dgm:t>
    </dgm:pt>
    <dgm:pt modelId="{0B6DF710-6380-4761-A7BF-2A084BCA55D7}" type="pres">
      <dgm:prSet presAssocID="{3DF39B1D-4B54-450B-A0B7-4D3D9D970CBC}" presName="vert1" presStyleCnt="0"/>
      <dgm:spPr/>
    </dgm:pt>
    <dgm:pt modelId="{8ED4643E-23B3-41E8-ABBA-755EC5D9ECE3}" type="pres">
      <dgm:prSet presAssocID="{40B952E4-236F-43B5-B5D9-E1508775C4EC}" presName="thickLine" presStyleLbl="alignNode1" presStyleIdx="4" presStyleCnt="6"/>
      <dgm:spPr/>
    </dgm:pt>
    <dgm:pt modelId="{D03D13E2-F900-41F0-A81B-38AEBD6777AE}" type="pres">
      <dgm:prSet presAssocID="{40B952E4-236F-43B5-B5D9-E1508775C4EC}" presName="horz1" presStyleCnt="0"/>
      <dgm:spPr/>
    </dgm:pt>
    <dgm:pt modelId="{3F30F0C1-1EEF-4C35-91B8-D82B826661BA}" type="pres">
      <dgm:prSet presAssocID="{40B952E4-236F-43B5-B5D9-E1508775C4EC}" presName="tx1" presStyleLbl="revTx" presStyleIdx="4" presStyleCnt="6"/>
      <dgm:spPr/>
      <dgm:t>
        <a:bodyPr/>
        <a:lstStyle/>
        <a:p>
          <a:endParaRPr lang="ru-RU"/>
        </a:p>
      </dgm:t>
    </dgm:pt>
    <dgm:pt modelId="{128662FF-8711-4BFB-A178-FF8621261469}" type="pres">
      <dgm:prSet presAssocID="{40B952E4-236F-43B5-B5D9-E1508775C4EC}" presName="vert1" presStyleCnt="0"/>
      <dgm:spPr/>
    </dgm:pt>
    <dgm:pt modelId="{6DE62E2C-8768-4544-B103-05CE798D0E8F}" type="pres">
      <dgm:prSet presAssocID="{9CCDA48B-4494-4C04-8D86-2088625075AB}" presName="thickLine" presStyleLbl="alignNode1" presStyleIdx="5" presStyleCnt="6"/>
      <dgm:spPr/>
    </dgm:pt>
    <dgm:pt modelId="{EB0E5EE1-7079-4B07-8FA6-7ABF71DD8564}" type="pres">
      <dgm:prSet presAssocID="{9CCDA48B-4494-4C04-8D86-2088625075AB}" presName="horz1" presStyleCnt="0"/>
      <dgm:spPr/>
    </dgm:pt>
    <dgm:pt modelId="{F4253D04-AB6A-4D82-8AE3-5E21F6E0A34C}" type="pres">
      <dgm:prSet presAssocID="{9CCDA48B-4494-4C04-8D86-2088625075AB}" presName="tx1" presStyleLbl="revTx" presStyleIdx="5" presStyleCnt="6"/>
      <dgm:spPr/>
      <dgm:t>
        <a:bodyPr/>
        <a:lstStyle/>
        <a:p>
          <a:endParaRPr lang="ru-RU"/>
        </a:p>
      </dgm:t>
    </dgm:pt>
    <dgm:pt modelId="{899393B6-124A-4F95-8AD4-59152E5E9A98}" type="pres">
      <dgm:prSet presAssocID="{9CCDA48B-4494-4C04-8D86-2088625075AB}" presName="vert1" presStyleCnt="0"/>
      <dgm:spPr/>
    </dgm:pt>
  </dgm:ptLst>
  <dgm:cxnLst>
    <dgm:cxn modelId="{F10B1A49-9799-4B0F-970E-6B58A71103B2}" srcId="{203A7198-ADA2-4C69-AB8F-9E367B8A0D4C}" destId="{9CCDA48B-4494-4C04-8D86-2088625075AB}" srcOrd="5" destOrd="0" parTransId="{CB960A87-843B-496E-811B-2A98069CF5EA}" sibTransId="{F38BDF30-07B2-44FD-87A3-BE4F85334B3E}"/>
    <dgm:cxn modelId="{BC3DC054-E2D3-425F-82AE-95CACFEDD829}" type="presOf" srcId="{B69A96C8-3F15-472F-9795-66DA2893D79D}" destId="{693D6944-9B75-4F78-ADF7-E95189794BAB}" srcOrd="0" destOrd="0" presId="urn:microsoft.com/office/officeart/2008/layout/LinedList"/>
    <dgm:cxn modelId="{D675A4D3-7E43-475F-88D7-25256138A350}" srcId="{203A7198-ADA2-4C69-AB8F-9E367B8A0D4C}" destId="{3DF39B1D-4B54-450B-A0B7-4D3D9D970CBC}" srcOrd="3" destOrd="0" parTransId="{33C0DD1D-4C2F-472C-9793-BB1E5FE20AF6}" sibTransId="{EC02F209-6EB1-4C5E-ACA1-977E8FCB15C9}"/>
    <dgm:cxn modelId="{60D8F76C-ACC7-40F6-9EB9-477A11B1DA2E}" srcId="{203A7198-ADA2-4C69-AB8F-9E367B8A0D4C}" destId="{7B77A4C0-387C-4011-BE9C-F2AE5E4BBDB3}" srcOrd="0" destOrd="0" parTransId="{FACBB471-EFEB-4099-A984-3B79C3FC126B}" sibTransId="{1DBA15F4-C20E-492B-8096-6FEA7C81089E}"/>
    <dgm:cxn modelId="{05C023B4-A947-4DEF-ABF2-36B3CEF607C8}" srcId="{203A7198-ADA2-4C69-AB8F-9E367B8A0D4C}" destId="{40B952E4-236F-43B5-B5D9-E1508775C4EC}" srcOrd="4" destOrd="0" parTransId="{BEE512BA-0C10-400D-890C-BFF96F241A25}" sibTransId="{FE5261E3-C57A-42A5-A1BF-C84642245B05}"/>
    <dgm:cxn modelId="{ADC45C32-73FC-458D-9813-36B61ED8CEBF}" type="presOf" srcId="{40B952E4-236F-43B5-B5D9-E1508775C4EC}" destId="{3F30F0C1-1EEF-4C35-91B8-D82B826661BA}" srcOrd="0" destOrd="0" presId="urn:microsoft.com/office/officeart/2008/layout/LinedList"/>
    <dgm:cxn modelId="{3F0DB334-B558-4A83-90CF-0FCA78EF43FB}" type="presOf" srcId="{9CCDA48B-4494-4C04-8D86-2088625075AB}" destId="{F4253D04-AB6A-4D82-8AE3-5E21F6E0A34C}" srcOrd="0" destOrd="0" presId="urn:microsoft.com/office/officeart/2008/layout/LinedList"/>
    <dgm:cxn modelId="{5440E3F7-BD46-4534-9FF5-CA3BBC294018}" type="presOf" srcId="{203A7198-ADA2-4C69-AB8F-9E367B8A0D4C}" destId="{3CC6E799-274C-494E-9840-018053851ADF}" srcOrd="0" destOrd="0" presId="urn:microsoft.com/office/officeart/2008/layout/LinedList"/>
    <dgm:cxn modelId="{9A967052-561A-43A9-A556-E3F75AAB7DB4}" srcId="{203A7198-ADA2-4C69-AB8F-9E367B8A0D4C}" destId="{ACB03C5B-93BA-4D2B-9452-CD80FD998F2C}" srcOrd="2" destOrd="0" parTransId="{A77E66CF-DBE4-4928-AAB7-E095C746D35B}" sibTransId="{8D1B43A0-53ED-4925-88A2-A4779202193A}"/>
    <dgm:cxn modelId="{6F9A293B-BDA3-424E-A453-562736BEB92E}" type="presOf" srcId="{7B77A4C0-387C-4011-BE9C-F2AE5E4BBDB3}" destId="{1C6FE071-C683-4388-81E2-D81515AB56CD}" srcOrd="0" destOrd="0" presId="urn:microsoft.com/office/officeart/2008/layout/LinedList"/>
    <dgm:cxn modelId="{DA7DF30D-2040-4D55-9728-520B21051666}" type="presOf" srcId="{ACB03C5B-93BA-4D2B-9452-CD80FD998F2C}" destId="{4685F032-6A64-4F38-80E3-0ED7F04442AD}" srcOrd="0" destOrd="0" presId="urn:microsoft.com/office/officeart/2008/layout/LinedList"/>
    <dgm:cxn modelId="{EF7E758C-43C0-4A7E-B8C7-BBFA465E8322}" srcId="{203A7198-ADA2-4C69-AB8F-9E367B8A0D4C}" destId="{B69A96C8-3F15-472F-9795-66DA2893D79D}" srcOrd="1" destOrd="0" parTransId="{03816B78-9878-44FD-A212-811346129FE2}" sibTransId="{F9A2D15E-E379-460B-BBA2-A0E7C17B104A}"/>
    <dgm:cxn modelId="{EFD76777-B54A-4AB2-836F-B8821D59E610}" type="presOf" srcId="{3DF39B1D-4B54-450B-A0B7-4D3D9D970CBC}" destId="{1C4FD3E2-5CA7-4374-9BF6-8F0FDD982B21}" srcOrd="0" destOrd="0" presId="urn:microsoft.com/office/officeart/2008/layout/LinedList"/>
    <dgm:cxn modelId="{EFA9A8B7-BAA1-4343-BDD0-71C47C2CFFD4}" type="presParOf" srcId="{3CC6E799-274C-494E-9840-018053851ADF}" destId="{162CBC02-0B5E-4300-A3BD-DE44406D61CA}" srcOrd="0" destOrd="0" presId="urn:microsoft.com/office/officeart/2008/layout/LinedList"/>
    <dgm:cxn modelId="{B88763EC-5C2E-49AD-9329-B62CFB4AD3EF}" type="presParOf" srcId="{3CC6E799-274C-494E-9840-018053851ADF}" destId="{C1A1D5F9-2798-4838-9945-7AAE51DC616F}" srcOrd="1" destOrd="0" presId="urn:microsoft.com/office/officeart/2008/layout/LinedList"/>
    <dgm:cxn modelId="{94CFDC73-DF87-46C9-BEBD-CC9A6E54E0A1}" type="presParOf" srcId="{C1A1D5F9-2798-4838-9945-7AAE51DC616F}" destId="{1C6FE071-C683-4388-81E2-D81515AB56CD}" srcOrd="0" destOrd="0" presId="urn:microsoft.com/office/officeart/2008/layout/LinedList"/>
    <dgm:cxn modelId="{C7F79C6C-CE4A-42EC-B092-F511CA2CAC02}" type="presParOf" srcId="{C1A1D5F9-2798-4838-9945-7AAE51DC616F}" destId="{BF9E325E-A0FC-4422-9BC8-EE0248379669}" srcOrd="1" destOrd="0" presId="urn:microsoft.com/office/officeart/2008/layout/LinedList"/>
    <dgm:cxn modelId="{BD54592E-7C6C-4BC7-BA88-B62BB546A5B3}" type="presParOf" srcId="{3CC6E799-274C-494E-9840-018053851ADF}" destId="{DC509C20-D3FD-496C-9AE7-F8DD1195FE25}" srcOrd="2" destOrd="0" presId="urn:microsoft.com/office/officeart/2008/layout/LinedList"/>
    <dgm:cxn modelId="{2DFD9ABE-FC96-43BD-A091-E6047DA4E03A}" type="presParOf" srcId="{3CC6E799-274C-494E-9840-018053851ADF}" destId="{B72BB92E-FA99-4546-B7FA-6EE6439A58B3}" srcOrd="3" destOrd="0" presId="urn:microsoft.com/office/officeart/2008/layout/LinedList"/>
    <dgm:cxn modelId="{32B47BFD-9E38-4A34-BD45-53D039AA2216}" type="presParOf" srcId="{B72BB92E-FA99-4546-B7FA-6EE6439A58B3}" destId="{693D6944-9B75-4F78-ADF7-E95189794BAB}" srcOrd="0" destOrd="0" presId="urn:microsoft.com/office/officeart/2008/layout/LinedList"/>
    <dgm:cxn modelId="{02F0263E-107E-4E3F-9464-AA694B4A211D}" type="presParOf" srcId="{B72BB92E-FA99-4546-B7FA-6EE6439A58B3}" destId="{E1441EB4-EA65-430D-8C71-69375C4D2520}" srcOrd="1" destOrd="0" presId="urn:microsoft.com/office/officeart/2008/layout/LinedList"/>
    <dgm:cxn modelId="{F6D20977-AA04-4DC6-B4BF-64950C3A4818}" type="presParOf" srcId="{3CC6E799-274C-494E-9840-018053851ADF}" destId="{7B1E1AEB-47AC-4E75-8B9B-A49AB06321AA}" srcOrd="4" destOrd="0" presId="urn:microsoft.com/office/officeart/2008/layout/LinedList"/>
    <dgm:cxn modelId="{D91DEEA4-D89A-48FD-BB17-0FF8820D6A61}" type="presParOf" srcId="{3CC6E799-274C-494E-9840-018053851ADF}" destId="{BCC17F8B-4465-403E-86B2-9BE244217144}" srcOrd="5" destOrd="0" presId="urn:microsoft.com/office/officeart/2008/layout/LinedList"/>
    <dgm:cxn modelId="{B3173A98-1111-4020-8B9F-2C8DF433E585}" type="presParOf" srcId="{BCC17F8B-4465-403E-86B2-9BE244217144}" destId="{4685F032-6A64-4F38-80E3-0ED7F04442AD}" srcOrd="0" destOrd="0" presId="urn:microsoft.com/office/officeart/2008/layout/LinedList"/>
    <dgm:cxn modelId="{9A85839A-0C6E-4AEE-AE9B-9A6A2E5E2B18}" type="presParOf" srcId="{BCC17F8B-4465-403E-86B2-9BE244217144}" destId="{AFC864B8-08E2-46BA-A076-568742DE6DC2}" srcOrd="1" destOrd="0" presId="urn:microsoft.com/office/officeart/2008/layout/LinedList"/>
    <dgm:cxn modelId="{A9824C89-D4C5-45DD-8BE1-4735A740F5DC}" type="presParOf" srcId="{3CC6E799-274C-494E-9840-018053851ADF}" destId="{93E1D703-2570-409E-9164-951AA82A81B9}" srcOrd="6" destOrd="0" presId="urn:microsoft.com/office/officeart/2008/layout/LinedList"/>
    <dgm:cxn modelId="{C93AA8DB-8006-4F2C-B439-E1891A71FE02}" type="presParOf" srcId="{3CC6E799-274C-494E-9840-018053851ADF}" destId="{DBC93ED3-28B7-44C6-BDE4-056B8D00B347}" srcOrd="7" destOrd="0" presId="urn:microsoft.com/office/officeart/2008/layout/LinedList"/>
    <dgm:cxn modelId="{DB9EBAE4-D2D2-4651-887F-9B719BD44EAC}" type="presParOf" srcId="{DBC93ED3-28B7-44C6-BDE4-056B8D00B347}" destId="{1C4FD3E2-5CA7-4374-9BF6-8F0FDD982B21}" srcOrd="0" destOrd="0" presId="urn:microsoft.com/office/officeart/2008/layout/LinedList"/>
    <dgm:cxn modelId="{1562693F-A9E3-4E03-9B92-BB606FD931D6}" type="presParOf" srcId="{DBC93ED3-28B7-44C6-BDE4-056B8D00B347}" destId="{0B6DF710-6380-4761-A7BF-2A084BCA55D7}" srcOrd="1" destOrd="0" presId="urn:microsoft.com/office/officeart/2008/layout/LinedList"/>
    <dgm:cxn modelId="{C76FB845-5873-4923-A3E3-974B5FD38FC8}" type="presParOf" srcId="{3CC6E799-274C-494E-9840-018053851ADF}" destId="{8ED4643E-23B3-41E8-ABBA-755EC5D9ECE3}" srcOrd="8" destOrd="0" presId="urn:microsoft.com/office/officeart/2008/layout/LinedList"/>
    <dgm:cxn modelId="{BB982B87-9243-4252-90D3-BC1133F6DFBB}" type="presParOf" srcId="{3CC6E799-274C-494E-9840-018053851ADF}" destId="{D03D13E2-F900-41F0-A81B-38AEBD6777AE}" srcOrd="9" destOrd="0" presId="urn:microsoft.com/office/officeart/2008/layout/LinedList"/>
    <dgm:cxn modelId="{7AC8380A-996D-4373-BCD2-87B9611BC484}" type="presParOf" srcId="{D03D13E2-F900-41F0-A81B-38AEBD6777AE}" destId="{3F30F0C1-1EEF-4C35-91B8-D82B826661BA}" srcOrd="0" destOrd="0" presId="urn:microsoft.com/office/officeart/2008/layout/LinedList"/>
    <dgm:cxn modelId="{0FA2F565-56A5-4C19-91B7-82ADCD9AB81B}" type="presParOf" srcId="{D03D13E2-F900-41F0-A81B-38AEBD6777AE}" destId="{128662FF-8711-4BFB-A178-FF8621261469}" srcOrd="1" destOrd="0" presId="urn:microsoft.com/office/officeart/2008/layout/LinedList"/>
    <dgm:cxn modelId="{3A815EAF-F140-464A-A84C-AD9E93AEF6AD}" type="presParOf" srcId="{3CC6E799-274C-494E-9840-018053851ADF}" destId="{6DE62E2C-8768-4544-B103-05CE798D0E8F}" srcOrd="10" destOrd="0" presId="urn:microsoft.com/office/officeart/2008/layout/LinedList"/>
    <dgm:cxn modelId="{792168FF-7DF3-4586-8A68-BA1786497A2A}" type="presParOf" srcId="{3CC6E799-274C-494E-9840-018053851ADF}" destId="{EB0E5EE1-7079-4B07-8FA6-7ABF71DD8564}" srcOrd="11" destOrd="0" presId="urn:microsoft.com/office/officeart/2008/layout/LinedList"/>
    <dgm:cxn modelId="{4B52809C-7245-43F6-8932-C8D07076BF3F}" type="presParOf" srcId="{EB0E5EE1-7079-4B07-8FA6-7ABF71DD8564}" destId="{F4253D04-AB6A-4D82-8AE3-5E21F6E0A34C}" srcOrd="0" destOrd="0" presId="urn:microsoft.com/office/officeart/2008/layout/LinedList"/>
    <dgm:cxn modelId="{841E9C0C-57AB-4848-8EF5-0D3D9BDEA492}" type="presParOf" srcId="{EB0E5EE1-7079-4B07-8FA6-7ABF71DD8564}" destId="{899393B6-124A-4F95-8AD4-59152E5E9A98}" srcOrd="1" destOrd="0" presId="urn:microsoft.com/office/officeart/2008/layout/LinedList"/>
  </dgm:cxnLst>
  <dgm:bg>
    <a:noFill/>
    <a:effectLst/>
  </dgm:bg>
  <dgm:whole>
    <a:ln>
      <a:noFill/>
    </a:ln>
  </dgm:whole>
</dgm:dataModel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LinedList">
  <dgm:title val=""/>
  <dgm:desc val=""/>
  <dgm:catLst>
    <dgm:cat type="hierarchy" pri="8000"/>
    <dgm:cat type="list" pri="2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clrData>
  <dgm:layoutNode name="vert0">
    <dgm:varLst>
      <dgm:dir/>
      <dgm:animOne val="branch"/>
      <dgm:animLvl val="lvl"/>
    </dgm:varLst>
    <dgm:choose name="Name0">
      <dgm:if name="Name1" func="var" arg="dir" op="equ" val="norm">
        <dgm:alg type="lin">
          <dgm:param type="linDir" val="fromT"/>
          <dgm:param type="nodeHorzAlign" val="l"/>
        </dgm:alg>
      </dgm:if>
      <dgm:else name="Name2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horz1" refType="w"/>
      <dgm:constr type="h" for="ch" forName="horz1" refType="h"/>
      <dgm:constr type="h" for="des" forName="vert1" refType="h"/>
      <dgm:constr type="h" for="des" forName="tx1" refType="h"/>
      <dgm:constr type="h" for="des" forName="horz2" refType="h"/>
      <dgm:constr type="h" for="des" forName="vert2" refType="h"/>
      <dgm:constr type="h" for="des" forName="horz3" refType="h"/>
      <dgm:constr type="h" for="des" forName="vert3" refType="h"/>
      <dgm:constr type="h" for="des" forName="horz4" refType="h"/>
      <dgm:constr type="h" for="des" ptType="node" refType="h"/>
      <dgm:constr type="primFontSz" for="des" forName="tx1" op="equ" val="65"/>
      <dgm:constr type="primFontSz" for="des" forName="tx2" op="equ" val="65"/>
      <dgm:constr type="primFontSz" for="des" forName="tx3" op="equ" val="65"/>
      <dgm:constr type="primFontSz" for="des" forName="tx4" op="equ" val="65"/>
      <dgm:constr type="w" for="des" forName="thickLine" refType="w"/>
      <dgm:constr type="h" for="des" forName="thickLine"/>
      <dgm:constr type="h" for="des" forName="thinLine1"/>
      <dgm:constr type="h" for="des" forName="thinLine2b"/>
      <dgm:constr type="h" for="des" forName="thinLine3"/>
      <dgm:constr type="h" for="des" forName="vertSpace2a" refType="h" fact="0.05"/>
      <dgm:constr type="h" for="des" forName="vertSpace2b" refType="h" refFor="des" refForName="vertSpace2a"/>
    </dgm:constrLst>
    <dgm:forEach name="Name3" axis="ch" ptType="node">
      <dgm:layoutNode name="thickLine" styleLbl="alignNode1">
        <dgm:alg type="sp"/>
        <dgm:shape xmlns:r="http://schemas.openxmlformats.org/officeDocument/2006/relationships" type="line" r:blip="">
          <dgm:adjLst/>
        </dgm:shape>
        <dgm:presOf/>
      </dgm:layoutNode>
      <dgm:layoutNode name="horz1">
        <dgm:choose name="Name4">
          <dgm:if name="Name5" func="var" arg="dir" op="equ" val="norm">
            <dgm:alg type="lin">
              <dgm:param type="linDir" val="fromL"/>
              <dgm:param type="nodeVertAlign" val="t"/>
            </dgm:alg>
          </dgm:if>
          <dgm:else name="Name6">
            <dgm:alg type="lin">
              <dgm:param type="linDir" val="fromR"/>
              <dgm:param type="nodeVertAlign" val="t"/>
            </dgm:alg>
          </dgm:else>
        </dgm:choose>
        <dgm:shape xmlns:r="http://schemas.openxmlformats.org/officeDocument/2006/relationships" r:blip="">
          <dgm:adjLst/>
        </dgm:shape>
        <dgm:presOf/>
        <dgm:choose name="Name7">
          <dgm:if name="Name8" axis="root des" func="maxDepth" op="equ" val="1">
            <dgm:constrLst>
              <dgm:constr type="w" for="ch" forName="tx1" refType="w"/>
            </dgm:constrLst>
          </dgm:if>
          <dgm:if name="Name9" axis="root des" func="maxDepth" op="equ" val="2">
            <dgm:constrLst>
              <dgm:constr type="w" for="ch" forName="tx1" refType="w" fact="0.2"/>
              <dgm:constr type="w" for="des" forName="tx2" refType="w" fact="0.785"/>
              <dgm:constr type="w" for="des" forName="horzSpace2" refType="w" fact="0.015"/>
              <dgm:constr type="w" for="des" forName="thinLine2b" refType="w" fact="0.8"/>
            </dgm:constrLst>
          </dgm:if>
          <dgm:if name="Name10" axis="root des" func="maxDepth" op="equ" val="3">
            <dgm:constrLst>
              <dgm:constr type="w" for="ch" forName="tx1" refType="w" fact="0.2"/>
              <dgm:constr type="w" for="des" forName="tx2" refType="w" fact="0.385"/>
              <dgm:constr type="w" for="des" forName="tx3" refType="w" fact="0.385"/>
              <dgm:constr type="w" for="des" forName="horzSpace2" refType="w" fact="0.015"/>
              <dgm:constr type="w" for="des" forName="horzSpace3" refType="w" fact="0.015"/>
              <dgm:constr type="w" for="des" forName="thinLine2b" refType="w" fact="0.8"/>
              <dgm:constr type="w" for="des" forName="thinLine3" refType="w" fact="0.385"/>
            </dgm:constrLst>
          </dgm:if>
          <dgm:if name="Name11" axis="root des" func="maxDepth" op="gte" val="4">
            <dgm:constrLst>
              <dgm:constr type="w" for="ch" forName="tx1" refType="w" fact="0.2"/>
              <dgm:constr type="w" for="des" forName="tx2" refType="w" fact="0.2516"/>
              <dgm:constr type="w" for="des" forName="tx3" refType="w" fact="0.2516"/>
              <dgm:constr type="w" for="des" forName="tx4" refType="w" fact="0.2516"/>
              <dgm:constr type="w" for="des" forName="horzSpace2" refType="w" fact="0.015"/>
              <dgm:constr type="w" for="des" forName="horzSpace3" refType="w" fact="0.015"/>
              <dgm:constr type="w" for="des" forName="horzSpace4" refType="w" fact="0.015"/>
              <dgm:constr type="w" for="des" forName="thinLine2b" refType="w" fact="0.8"/>
              <dgm:constr type="w" for="des" forName="thinLine3" refType="w" fact="0.5332"/>
            </dgm:constrLst>
          </dgm:if>
          <dgm:else name="Name12"/>
        </dgm:choose>
        <dgm:layoutNode name="tx1" styleLbl="revTx"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>
            <dgm:adjLst/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layoutNode name="vert1">
          <dgm:choose name="Name13">
            <dgm:if name="Name14" func="var" arg="dir" op="equ" val="norm">
              <dgm:alg type="lin">
                <dgm:param type="linDir" val="fromT"/>
                <dgm:param type="nodeHorzAlign" val="l"/>
              </dgm:alg>
            </dgm:if>
            <dgm:else name="Name15">
              <dgm:alg type="lin">
                <dgm:param type="linDir" val="fromT"/>
                <dgm:param type="nodeHorzAlign" val="r"/>
              </dgm:alg>
            </dgm:else>
          </dgm:choose>
          <dgm:shape xmlns:r="http://schemas.openxmlformats.org/officeDocument/2006/relationships" r:blip="">
            <dgm:adjLst/>
          </dgm:shape>
          <dgm:presOf/>
          <dgm:forEach name="Name16" axis="ch" ptType="node">
            <dgm:choose name="Name17">
              <dgm:if name="Name18" axis="self" ptType="node" func="pos" op="equ" val="1">
                <dgm:layoutNode name="vertSpace2a">
                  <dgm:alg type="sp"/>
                  <dgm:shape xmlns:r="http://schemas.openxmlformats.org/officeDocument/2006/relationships" r:blip="">
                    <dgm:adjLst/>
                  </dgm:shape>
                  <dgm:presOf/>
                </dgm:layoutNode>
              </dgm:if>
              <dgm:else name="Name19"/>
            </dgm:choose>
            <dgm:layoutNode name="horz2">
              <dgm:choose name="Name20">
                <dgm:if name="Name21" func="var" arg="dir" op="equ" val="norm">
                  <dgm:alg type="lin">
                    <dgm:param type="linDir" val="fromL"/>
                    <dgm:param type="nodeVertAlign" val="t"/>
                  </dgm:alg>
                </dgm:if>
                <dgm:else name="Name22">
                  <dgm:alg type="lin">
                    <dgm:param type="linDir" val="fromR"/>
                    <dgm:param type="nodeVertAlign" val="t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layoutNode name="horzSpace2">
                <dgm:alg type="sp"/>
                <dgm:shape xmlns:r="http://schemas.openxmlformats.org/officeDocument/2006/relationships" r:blip="">
                  <dgm:adjLst/>
                </dgm:shape>
                <dgm:presOf/>
              </dgm:layoutNode>
              <dgm:layoutNode name="tx2" styleLbl="revTx">
                <dgm:alg type="tx">
                  <dgm:param type="parTxLTRAlign" val="l"/>
                  <dgm:param type="parTxRTLAlign" val="r"/>
                  <dgm:param type="txAnchorVert" val="t"/>
                </dgm:alg>
                <dgm:shape xmlns:r="http://schemas.openxmlformats.org/officeDocument/2006/relationships" type="rect" r:blip="">
                  <dgm:adjLst/>
                </dgm:shape>
                <dgm:presOf axis="self"/>
                <dgm:constrLst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vert2">
                <dgm:choose name="Name23">
                  <dgm:if name="Name24" func="var" arg="dir" op="equ" val="norm">
                    <dgm:alg type="lin">
                      <dgm:param type="linDir" val="fromT"/>
                      <dgm:param type="nodeHorzAlign" val="l"/>
                    </dgm:alg>
                  </dgm:if>
                  <dgm:else name="Name25">
                    <dgm:alg type="lin">
                      <dgm:param type="linDir" val="fromT"/>
                      <dgm:param type="nodeHorz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forEach name="Name26" axis="ch" ptType="node">
                  <dgm:layoutNode name="horz3">
                    <dgm:choose name="Name27">
                      <dgm:if name="Name28" func="var" arg="dir" op="equ" val="norm">
                        <dgm:alg type="lin">
                          <dgm:param type="linDir" val="fromL"/>
                          <dgm:param type="nodeVertAlign" val="t"/>
                        </dgm:alg>
                      </dgm:if>
                      <dgm:else name="Name29">
                        <dgm:alg type="lin">
                          <dgm:param type="linDir" val="fromR"/>
                          <dgm:param type="nodeVertAlign" val="t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layoutNode name="horzSpace3">
                      <dgm:alg type="sp"/>
                      <dgm:shape xmlns:r="http://schemas.openxmlformats.org/officeDocument/2006/relationships" r:blip="">
                        <dgm:adjLst/>
                      </dgm:shape>
                      <dgm:presOf/>
                    </dgm:layoutNode>
                    <dgm:layoutNode name="tx3" styleLbl="revTx">
                      <dgm:alg type="tx">
                        <dgm:param type="parTxLTRAlign" val="l"/>
                        <dgm:param type="parTxRTLAlign" val="r"/>
                        <dgm:param type="txAnchorVert" val="t"/>
                      </dgm:alg>
                      <dgm:shape xmlns:r="http://schemas.openxmlformats.org/officeDocument/2006/relationships" type="rect" r:blip="">
                        <dgm:adjLst/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layoutNode name="vert3">
                      <dgm:choose name="Name30">
                        <dgm:if name="Name31" func="var" arg="dir" op="equ" val="norm">
                          <dgm:alg type="lin">
                            <dgm:param type="linDir" val="fromT"/>
                            <dgm:param type="nodeHorzAlign" val="l"/>
                          </dgm:alg>
                        </dgm:if>
                        <dgm:else name="Name32">
                          <dgm:alg type="lin">
                            <dgm:param type="linDir" val="fromT"/>
                            <dgm:param type="nodeHorzAlign" val="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forEach name="Name33" axis="ch" ptType="node">
                        <dgm:layoutNode name="horz4">
                          <dgm:choose name="Name34">
                            <dgm:if name="Name35" func="var" arg="dir" op="equ" val="norm">
                              <dgm:alg type="lin">
                                <dgm:param type="linDir" val="fromL"/>
                                <dgm:param type="nodeVertAlign" val="t"/>
                              </dgm:alg>
                            </dgm:if>
                            <dgm:else name="Name36">
                              <dgm:alg type="lin">
                                <dgm:param type="linDir" val="fromR"/>
                                <dgm:param type="nodeVertAlign" val="t"/>
                              </dgm:alg>
                            </dgm:else>
                          </dgm:choose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layoutNode name="horzSpace4">
                            <dgm:alg type="sp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</dgm:layoutNode>
                          <dgm:layoutNode name="tx4" styleLbl="revTx">
                            <dgm:varLst>
                              <dgm:bulletEnabled val="1"/>
                            </dgm:varLst>
                            <dgm:alg type="tx">
                              <dgm:param type="parTxLTRAlign" val="l"/>
                              <dgm:param type="parTxRTLAlign" val="r"/>
                              <dgm:param type="txAnchorVert" val="t"/>
                            </dgm:alg>
                            <dgm:shape xmlns:r="http://schemas.openxmlformats.org/officeDocument/2006/relationships" type="rect" r:blip="">
                              <dgm:adjLst/>
                            </dgm:shape>
                            <dgm:presOf axis="desOrSelf" ptType="node"/>
                            <dgm:constrLst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</dgm:layoutNode>
                      </dgm:forEach>
                    </dgm:layoutNode>
                  </dgm:layoutNode>
                  <dgm:forEach name="Name37" axis="followSib" ptType="sibTrans" cnt="1">
                    <dgm:layoutNode name="thinLine3" styleLbl="callout">
                      <dgm:alg type="sp"/>
                      <dgm:shape xmlns:r="http://schemas.openxmlformats.org/officeDocument/2006/relationships" type="line" r:blip="">
                        <dgm:adjLst/>
                      </dgm:shape>
                      <dgm:presOf/>
                    </dgm:layoutNode>
                  </dgm:forEach>
                </dgm:forEach>
              </dgm:layoutNode>
            </dgm:layoutNode>
            <dgm:layoutNode name="thinLine2b" styleLbl="callout">
              <dgm:alg type="sp"/>
              <dgm:shape xmlns:r="http://schemas.openxmlformats.org/officeDocument/2006/relationships" type="line" r:blip="">
                <dgm:adjLst/>
              </dgm:shape>
              <dgm:presOf/>
            </dgm:layoutNode>
            <dgm:layoutNode name="vertSpace2b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png"/><Relationship Id="rId18" Type="http://schemas.openxmlformats.org/officeDocument/2006/relationships/image" Target="../media/image15.png"/><Relationship Id="rId3" Type="http://schemas.openxmlformats.org/officeDocument/2006/relationships/chart" Target="../charts/chart23.xml"/><Relationship Id="rId21" Type="http://schemas.openxmlformats.org/officeDocument/2006/relationships/diagramLayout" Target="../diagrams/layou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17" Type="http://schemas.openxmlformats.org/officeDocument/2006/relationships/image" Target="../media/image14.png"/><Relationship Id="rId2" Type="http://schemas.openxmlformats.org/officeDocument/2006/relationships/chart" Target="../charts/chart22.xml"/><Relationship Id="rId16" Type="http://schemas.openxmlformats.org/officeDocument/2006/relationships/image" Target="../media/image13.png"/><Relationship Id="rId20" Type="http://schemas.openxmlformats.org/officeDocument/2006/relationships/diagramData" Target="../diagrams/data1.xml"/><Relationship Id="rId1" Type="http://schemas.openxmlformats.org/officeDocument/2006/relationships/chart" Target="../charts/chart21.xml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image" Target="../media/image2.png"/><Relationship Id="rId15" Type="http://schemas.openxmlformats.org/officeDocument/2006/relationships/image" Target="../media/image12.png"/><Relationship Id="rId23" Type="http://schemas.openxmlformats.org/officeDocument/2006/relationships/diagramColors" Target="../diagrams/colors1.xml"/><Relationship Id="rId10" Type="http://schemas.openxmlformats.org/officeDocument/2006/relationships/image" Target="../media/image7.png"/><Relationship Id="rId19" Type="http://schemas.openxmlformats.org/officeDocument/2006/relationships/image" Target="../media/image16.png"/><Relationship Id="rId4" Type="http://schemas.openxmlformats.org/officeDocument/2006/relationships/image" Target="../media/image1.png"/><Relationship Id="rId9" Type="http://schemas.openxmlformats.org/officeDocument/2006/relationships/image" Target="../media/image6.png"/><Relationship Id="rId14" Type="http://schemas.openxmlformats.org/officeDocument/2006/relationships/image" Target="../media/image11.png"/><Relationship Id="rId22" Type="http://schemas.openxmlformats.org/officeDocument/2006/relationships/diagramQuickStyle" Target="../diagrams/quickStyle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18" Type="http://schemas.openxmlformats.org/officeDocument/2006/relationships/chart" Target="../charts/chart26.xml"/><Relationship Id="rId26" Type="http://schemas.openxmlformats.org/officeDocument/2006/relationships/image" Target="../media/image34.png"/><Relationship Id="rId3" Type="http://schemas.openxmlformats.org/officeDocument/2006/relationships/image" Target="../media/image19.png"/><Relationship Id="rId21" Type="http://schemas.openxmlformats.org/officeDocument/2006/relationships/chart" Target="../charts/chart29.xml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17" Type="http://schemas.openxmlformats.org/officeDocument/2006/relationships/chart" Target="../charts/chart25.xml"/><Relationship Id="rId25" Type="http://schemas.openxmlformats.org/officeDocument/2006/relationships/image" Target="../media/image33.png"/><Relationship Id="rId2" Type="http://schemas.openxmlformats.org/officeDocument/2006/relationships/image" Target="../media/image18.png"/><Relationship Id="rId16" Type="http://schemas.openxmlformats.org/officeDocument/2006/relationships/chart" Target="../charts/chart24.xml"/><Relationship Id="rId20" Type="http://schemas.openxmlformats.org/officeDocument/2006/relationships/chart" Target="../charts/chart28.xml"/><Relationship Id="rId29" Type="http://schemas.openxmlformats.org/officeDocument/2006/relationships/image" Target="../media/image37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24" Type="http://schemas.openxmlformats.org/officeDocument/2006/relationships/image" Target="../media/image1.png"/><Relationship Id="rId5" Type="http://schemas.openxmlformats.org/officeDocument/2006/relationships/image" Target="../media/image21.png"/><Relationship Id="rId15" Type="http://schemas.openxmlformats.org/officeDocument/2006/relationships/image" Target="../media/image31.png"/><Relationship Id="rId23" Type="http://schemas.openxmlformats.org/officeDocument/2006/relationships/image" Target="../media/image32.png"/><Relationship Id="rId28" Type="http://schemas.openxmlformats.org/officeDocument/2006/relationships/image" Target="../media/image36.png"/><Relationship Id="rId10" Type="http://schemas.openxmlformats.org/officeDocument/2006/relationships/image" Target="../media/image26.png"/><Relationship Id="rId19" Type="http://schemas.openxmlformats.org/officeDocument/2006/relationships/chart" Target="../charts/chart27.xml"/><Relationship Id="rId4" Type="http://schemas.openxmlformats.org/officeDocument/2006/relationships/image" Target="../media/image20.png"/><Relationship Id="rId9" Type="http://schemas.openxmlformats.org/officeDocument/2006/relationships/image" Target="../media/image25.png"/><Relationship Id="rId14" Type="http://schemas.openxmlformats.org/officeDocument/2006/relationships/image" Target="../media/image30.png"/><Relationship Id="rId22" Type="http://schemas.openxmlformats.org/officeDocument/2006/relationships/hyperlink" Target="https://annaraionadm.gosuslugi.ru/" TargetMode="External"/><Relationship Id="rId27" Type="http://schemas.openxmlformats.org/officeDocument/2006/relationships/image" Target="../media/image35.png"/><Relationship Id="rId30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46.png"/><Relationship Id="rId18" Type="http://schemas.openxmlformats.org/officeDocument/2006/relationships/chart" Target="../charts/chart34.xml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1.png"/><Relationship Id="rId17" Type="http://schemas.openxmlformats.org/officeDocument/2006/relationships/image" Target="../media/image49.png"/><Relationship Id="rId2" Type="http://schemas.openxmlformats.org/officeDocument/2006/relationships/image" Target="../media/image39.png"/><Relationship Id="rId16" Type="http://schemas.openxmlformats.org/officeDocument/2006/relationships/image" Target="../media/image48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chart" Target="../charts/chart33.xml"/><Relationship Id="rId5" Type="http://schemas.openxmlformats.org/officeDocument/2006/relationships/image" Target="../media/image42.png"/><Relationship Id="rId15" Type="http://schemas.openxmlformats.org/officeDocument/2006/relationships/image" Target="../media/image35.png"/><Relationship Id="rId10" Type="http://schemas.openxmlformats.org/officeDocument/2006/relationships/chart" Target="../charts/chart32.xml"/><Relationship Id="rId4" Type="http://schemas.openxmlformats.org/officeDocument/2006/relationships/image" Target="../media/image41.png"/><Relationship Id="rId9" Type="http://schemas.openxmlformats.org/officeDocument/2006/relationships/chart" Target="../charts/chart31.xml"/><Relationship Id="rId14" Type="http://schemas.openxmlformats.org/officeDocument/2006/relationships/image" Target="../media/image4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30.png"/><Relationship Id="rId18" Type="http://schemas.openxmlformats.org/officeDocument/2006/relationships/image" Target="../media/image57.png"/><Relationship Id="rId3" Type="http://schemas.openxmlformats.org/officeDocument/2006/relationships/image" Target="../media/image19.png"/><Relationship Id="rId21" Type="http://schemas.openxmlformats.org/officeDocument/2006/relationships/image" Target="../media/image1.png"/><Relationship Id="rId7" Type="http://schemas.openxmlformats.org/officeDocument/2006/relationships/image" Target="../media/image23.png"/><Relationship Id="rId12" Type="http://schemas.openxmlformats.org/officeDocument/2006/relationships/image" Target="../media/image53.png"/><Relationship Id="rId17" Type="http://schemas.openxmlformats.org/officeDocument/2006/relationships/image" Target="../media/image56.png"/><Relationship Id="rId2" Type="http://schemas.openxmlformats.org/officeDocument/2006/relationships/image" Target="../media/image18.png"/><Relationship Id="rId16" Type="http://schemas.openxmlformats.org/officeDocument/2006/relationships/image" Target="../media/image55.png"/><Relationship Id="rId20" Type="http://schemas.openxmlformats.org/officeDocument/2006/relationships/chart" Target="../charts/chart35.xml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52.png"/><Relationship Id="rId24" Type="http://schemas.openxmlformats.org/officeDocument/2006/relationships/chart" Target="../charts/chart38.xml"/><Relationship Id="rId5" Type="http://schemas.openxmlformats.org/officeDocument/2006/relationships/image" Target="../media/image21.png"/><Relationship Id="rId15" Type="http://schemas.openxmlformats.org/officeDocument/2006/relationships/image" Target="../media/image54.png"/><Relationship Id="rId23" Type="http://schemas.openxmlformats.org/officeDocument/2006/relationships/chart" Target="../charts/chart37.xml"/><Relationship Id="rId10" Type="http://schemas.openxmlformats.org/officeDocument/2006/relationships/image" Target="../media/image51.png"/><Relationship Id="rId19" Type="http://schemas.openxmlformats.org/officeDocument/2006/relationships/image" Target="../media/image58.png"/><Relationship Id="rId4" Type="http://schemas.openxmlformats.org/officeDocument/2006/relationships/image" Target="../media/image20.png"/><Relationship Id="rId9" Type="http://schemas.openxmlformats.org/officeDocument/2006/relationships/image" Target="../media/image50.png"/><Relationship Id="rId14" Type="http://schemas.openxmlformats.org/officeDocument/2006/relationships/image" Target="../media/image31.png"/><Relationship Id="rId22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png"/><Relationship Id="rId2" Type="http://schemas.openxmlformats.org/officeDocument/2006/relationships/image" Target="../media/image60.png"/><Relationship Id="rId1" Type="http://schemas.openxmlformats.org/officeDocument/2006/relationships/image" Target="../media/image59.png"/><Relationship Id="rId4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6</xdr:row>
      <xdr:rowOff>66675</xdr:rowOff>
    </xdr:from>
    <xdr:to>
      <xdr:col>6</xdr:col>
      <xdr:colOff>428625</xdr:colOff>
      <xdr:row>24</xdr:row>
      <xdr:rowOff>57150</xdr:rowOff>
    </xdr:to>
    <xdr:graphicFrame macro="">
      <xdr:nvGraphicFramePr>
        <xdr:cNvPr id="148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6</xdr:row>
      <xdr:rowOff>19050</xdr:rowOff>
    </xdr:from>
    <xdr:to>
      <xdr:col>21</xdr:col>
      <xdr:colOff>171450</xdr:colOff>
      <xdr:row>25</xdr:row>
      <xdr:rowOff>85725</xdr:rowOff>
    </xdr:to>
    <xdr:graphicFrame macro="">
      <xdr:nvGraphicFramePr>
        <xdr:cNvPr id="1484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25</xdr:row>
      <xdr:rowOff>123825</xdr:rowOff>
    </xdr:from>
    <xdr:to>
      <xdr:col>7</xdr:col>
      <xdr:colOff>371475</xdr:colOff>
      <xdr:row>42</xdr:row>
      <xdr:rowOff>200025</xdr:rowOff>
    </xdr:to>
    <xdr:graphicFrame macro="">
      <xdr:nvGraphicFramePr>
        <xdr:cNvPr id="12193331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619125</xdr:colOff>
      <xdr:row>49</xdr:row>
      <xdr:rowOff>47625</xdr:rowOff>
    </xdr:from>
    <xdr:to>
      <xdr:col>8</xdr:col>
      <xdr:colOff>190500</xdr:colOff>
      <xdr:row>65</xdr:row>
      <xdr:rowOff>104775</xdr:rowOff>
    </xdr:to>
    <xdr:graphicFrame macro="">
      <xdr:nvGraphicFramePr>
        <xdr:cNvPr id="12193332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485775</xdr:colOff>
      <xdr:row>114</xdr:row>
      <xdr:rowOff>142875</xdr:rowOff>
    </xdr:from>
    <xdr:to>
      <xdr:col>12</xdr:col>
      <xdr:colOff>933450</xdr:colOff>
      <xdr:row>132</xdr:row>
      <xdr:rowOff>161925</xdr:rowOff>
    </xdr:to>
    <xdr:graphicFrame macro="">
      <xdr:nvGraphicFramePr>
        <xdr:cNvPr id="12193337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55</xdr:row>
      <xdr:rowOff>47625</xdr:rowOff>
    </xdr:from>
    <xdr:to>
      <xdr:col>3</xdr:col>
      <xdr:colOff>485775</xdr:colOff>
      <xdr:row>66</xdr:row>
      <xdr:rowOff>114300</xdr:rowOff>
    </xdr:to>
    <xdr:graphicFrame macro="">
      <xdr:nvGraphicFramePr>
        <xdr:cNvPr id="12193338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323850</xdr:colOff>
      <xdr:row>68</xdr:row>
      <xdr:rowOff>180975</xdr:rowOff>
    </xdr:from>
    <xdr:to>
      <xdr:col>15</xdr:col>
      <xdr:colOff>123825</xdr:colOff>
      <xdr:row>80</xdr:row>
      <xdr:rowOff>228600</xdr:rowOff>
    </xdr:to>
    <xdr:graphicFrame macro="">
      <xdr:nvGraphicFramePr>
        <xdr:cNvPr id="12193340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4248150</xdr:colOff>
      <xdr:row>103</xdr:row>
      <xdr:rowOff>285750</xdr:rowOff>
    </xdr:from>
    <xdr:to>
      <xdr:col>16</xdr:col>
      <xdr:colOff>9525</xdr:colOff>
      <xdr:row>115</xdr:row>
      <xdr:rowOff>171450</xdr:rowOff>
    </xdr:to>
    <xdr:graphicFrame macro="">
      <xdr:nvGraphicFramePr>
        <xdr:cNvPr id="12193341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476250</xdr:colOff>
      <xdr:row>125</xdr:row>
      <xdr:rowOff>57151</xdr:rowOff>
    </xdr:from>
    <xdr:to>
      <xdr:col>13</xdr:col>
      <xdr:colOff>419100</xdr:colOff>
      <xdr:row>137</xdr:row>
      <xdr:rowOff>28576</xdr:rowOff>
    </xdr:to>
    <xdr:graphicFrame macro="">
      <xdr:nvGraphicFramePr>
        <xdr:cNvPr id="12193342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428625</xdr:colOff>
      <xdr:row>155</xdr:row>
      <xdr:rowOff>76200</xdr:rowOff>
    </xdr:from>
    <xdr:to>
      <xdr:col>1</xdr:col>
      <xdr:colOff>1704975</xdr:colOff>
      <xdr:row>165</xdr:row>
      <xdr:rowOff>57150</xdr:rowOff>
    </xdr:to>
    <xdr:graphicFrame macro="">
      <xdr:nvGraphicFramePr>
        <xdr:cNvPr id="12193346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1704975</xdr:colOff>
      <xdr:row>155</xdr:row>
      <xdr:rowOff>85725</xdr:rowOff>
    </xdr:from>
    <xdr:to>
      <xdr:col>5</xdr:col>
      <xdr:colOff>1038225</xdr:colOff>
      <xdr:row>165</xdr:row>
      <xdr:rowOff>66675</xdr:rowOff>
    </xdr:to>
    <xdr:graphicFrame macro="">
      <xdr:nvGraphicFramePr>
        <xdr:cNvPr id="12193347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1038225</xdr:colOff>
      <xdr:row>155</xdr:row>
      <xdr:rowOff>85725</xdr:rowOff>
    </xdr:from>
    <xdr:to>
      <xdr:col>6</xdr:col>
      <xdr:colOff>3114675</xdr:colOff>
      <xdr:row>165</xdr:row>
      <xdr:rowOff>66675</xdr:rowOff>
    </xdr:to>
    <xdr:graphicFrame macro="">
      <xdr:nvGraphicFramePr>
        <xdr:cNvPr id="12193348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828675</xdr:colOff>
      <xdr:row>145</xdr:row>
      <xdr:rowOff>85725</xdr:rowOff>
    </xdr:from>
    <xdr:to>
      <xdr:col>10</xdr:col>
      <xdr:colOff>438150</xdr:colOff>
      <xdr:row>154</xdr:row>
      <xdr:rowOff>76200</xdr:rowOff>
    </xdr:to>
    <xdr:graphicFrame macro="">
      <xdr:nvGraphicFramePr>
        <xdr:cNvPr id="12193349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647698</xdr:colOff>
      <xdr:row>165</xdr:row>
      <xdr:rowOff>171451</xdr:rowOff>
    </xdr:from>
    <xdr:to>
      <xdr:col>10</xdr:col>
      <xdr:colOff>666749</xdr:colOff>
      <xdr:row>175</xdr:row>
      <xdr:rowOff>180975</xdr:rowOff>
    </xdr:to>
    <xdr:graphicFrame macro="">
      <xdr:nvGraphicFramePr>
        <xdr:cNvPr id="35" name="Диаграмма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333375</xdr:colOff>
      <xdr:row>176</xdr:row>
      <xdr:rowOff>114300</xdr:rowOff>
    </xdr:from>
    <xdr:to>
      <xdr:col>7</xdr:col>
      <xdr:colOff>371475</xdr:colOff>
      <xdr:row>190</xdr:row>
      <xdr:rowOff>142874</xdr:rowOff>
    </xdr:to>
    <xdr:graphicFrame macro="">
      <xdr:nvGraphicFramePr>
        <xdr:cNvPr id="38" name="Диаграмма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266698</xdr:colOff>
      <xdr:row>191</xdr:row>
      <xdr:rowOff>180974</xdr:rowOff>
    </xdr:from>
    <xdr:to>
      <xdr:col>12</xdr:col>
      <xdr:colOff>1200150</xdr:colOff>
      <xdr:row>197</xdr:row>
      <xdr:rowOff>57150</xdr:rowOff>
    </xdr:to>
    <xdr:graphicFrame macro="">
      <xdr:nvGraphicFramePr>
        <xdr:cNvPr id="30" name="Диаграм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923924</xdr:colOff>
      <xdr:row>220</xdr:row>
      <xdr:rowOff>0</xdr:rowOff>
    </xdr:from>
    <xdr:to>
      <xdr:col>7</xdr:col>
      <xdr:colOff>590549</xdr:colOff>
      <xdr:row>246</xdr:row>
      <xdr:rowOff>57150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228600</xdr:colOff>
      <xdr:row>205</xdr:row>
      <xdr:rowOff>38100</xdr:rowOff>
    </xdr:from>
    <xdr:to>
      <xdr:col>16</xdr:col>
      <xdr:colOff>371475</xdr:colOff>
      <xdr:row>212</xdr:row>
      <xdr:rowOff>266700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200025</xdr:colOff>
      <xdr:row>267</xdr:row>
      <xdr:rowOff>104774</xdr:rowOff>
    </xdr:from>
    <xdr:to>
      <xdr:col>5</xdr:col>
      <xdr:colOff>457200</xdr:colOff>
      <xdr:row>283</xdr:row>
      <xdr:rowOff>76199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466725</xdr:colOff>
      <xdr:row>247</xdr:row>
      <xdr:rowOff>104775</xdr:rowOff>
    </xdr:from>
    <xdr:to>
      <xdr:col>6</xdr:col>
      <xdr:colOff>3971925</xdr:colOff>
      <xdr:row>261</xdr:row>
      <xdr:rowOff>161925</xdr:rowOff>
    </xdr:to>
    <xdr:graphicFrame macro="">
      <xdr:nvGraphicFramePr>
        <xdr:cNvPr id="31" name="Диаграмма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23</xdr:row>
      <xdr:rowOff>171449</xdr:rowOff>
    </xdr:from>
    <xdr:to>
      <xdr:col>16</xdr:col>
      <xdr:colOff>19050</xdr:colOff>
      <xdr:row>34</xdr:row>
      <xdr:rowOff>504824</xdr:rowOff>
    </xdr:to>
    <xdr:sp macro="" textlink="">
      <xdr:nvSpPr>
        <xdr:cNvPr id="72" name="Прямоугольник 71"/>
        <xdr:cNvSpPr/>
      </xdr:nvSpPr>
      <xdr:spPr>
        <a:xfrm>
          <a:off x="7458075" y="4752974"/>
          <a:ext cx="8401050" cy="2943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ru-RU" sz="1100">
              <a:solidFill>
                <a:schemeClr val="accent2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Неналоговые</a:t>
          </a:r>
          <a:r>
            <a:rPr lang="ru-RU" sz="1100" baseline="0">
              <a:solidFill>
                <a:schemeClr val="accent2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 доходы зачисляемые в районный бюджет</a:t>
          </a: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l"/>
          <a:endParaRPr lang="ru-RU" sz="1100">
            <a:solidFill>
              <a:srgbClr val="002060"/>
            </a:solidFill>
          </a:endParaRPr>
        </a:p>
      </xdr:txBody>
    </xdr:sp>
    <xdr:clientData/>
  </xdr:twoCellAnchor>
  <xdr:twoCellAnchor>
    <xdr:from>
      <xdr:col>0</xdr:col>
      <xdr:colOff>76199</xdr:colOff>
      <xdr:row>10</xdr:row>
      <xdr:rowOff>47626</xdr:rowOff>
    </xdr:from>
    <xdr:to>
      <xdr:col>6</xdr:col>
      <xdr:colOff>0</xdr:colOff>
      <xdr:row>23</xdr:row>
      <xdr:rowOff>104776</xdr:rowOff>
    </xdr:to>
    <xdr:graphicFrame macro="">
      <xdr:nvGraphicFramePr>
        <xdr:cNvPr id="4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85726</xdr:colOff>
      <xdr:row>3</xdr:row>
      <xdr:rowOff>104774</xdr:rowOff>
    </xdr:from>
    <xdr:to>
      <xdr:col>6</xdr:col>
      <xdr:colOff>19050</xdr:colOff>
      <xdr:row>8</xdr:row>
      <xdr:rowOff>76200</xdr:rowOff>
    </xdr:to>
    <xdr:graphicFrame macro="">
      <xdr:nvGraphicFramePr>
        <xdr:cNvPr id="5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</xdr:colOff>
      <xdr:row>3</xdr:row>
      <xdr:rowOff>104775</xdr:rowOff>
    </xdr:from>
    <xdr:to>
      <xdr:col>16</xdr:col>
      <xdr:colOff>38099</xdr:colOff>
      <xdr:row>23</xdr:row>
      <xdr:rowOff>104775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1031081</xdr:colOff>
      <xdr:row>0</xdr:row>
      <xdr:rowOff>135731</xdr:rowOff>
    </xdr:from>
    <xdr:to>
      <xdr:col>14</xdr:col>
      <xdr:colOff>223837</xdr:colOff>
      <xdr:row>1</xdr:row>
      <xdr:rowOff>323850</xdr:rowOff>
    </xdr:to>
    <xdr:pic>
      <xdr:nvPicPr>
        <xdr:cNvPr id="7" name="Picture 60" descr="C:\Users\dohod5\Pictures\Аннинский\5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211175" y="135731"/>
          <a:ext cx="371475" cy="347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523876</xdr:colOff>
      <xdr:row>3</xdr:row>
      <xdr:rowOff>180975</xdr:rowOff>
    </xdr:from>
    <xdr:to>
      <xdr:col>6</xdr:col>
      <xdr:colOff>1033464</xdr:colOff>
      <xdr:row>6</xdr:row>
      <xdr:rowOff>95250</xdr:rowOff>
    </xdr:to>
    <xdr:pic>
      <xdr:nvPicPr>
        <xdr:cNvPr id="8" name="Рисунок 7" descr="Семья с двумя детьми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896226" y="828675"/>
          <a:ext cx="509588" cy="485775"/>
        </a:xfrm>
        <a:prstGeom prst="rect">
          <a:avLst/>
        </a:prstGeom>
      </xdr:spPr>
    </xdr:pic>
    <xdr:clientData/>
  </xdr:twoCellAnchor>
  <xdr:twoCellAnchor>
    <xdr:from>
      <xdr:col>5</xdr:col>
      <xdr:colOff>80963</xdr:colOff>
      <xdr:row>26</xdr:row>
      <xdr:rowOff>38119</xdr:rowOff>
    </xdr:from>
    <xdr:to>
      <xdr:col>5</xdr:col>
      <xdr:colOff>866775</xdr:colOff>
      <xdr:row>31</xdr:row>
      <xdr:rowOff>85725</xdr:rowOff>
    </xdr:to>
    <xdr:sp macro="" textlink="">
      <xdr:nvSpPr>
        <xdr:cNvPr id="10" name="Скругленный прямоугольник 9"/>
        <xdr:cNvSpPr/>
      </xdr:nvSpPr>
      <xdr:spPr>
        <a:xfrm>
          <a:off x="5786438" y="5648344"/>
          <a:ext cx="785812" cy="1057256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4</xdr:col>
      <xdr:colOff>733425</xdr:colOff>
      <xdr:row>26</xdr:row>
      <xdr:rowOff>38120</xdr:rowOff>
    </xdr:from>
    <xdr:to>
      <xdr:col>4</xdr:col>
      <xdr:colOff>1519238</xdr:colOff>
      <xdr:row>32</xdr:row>
      <xdr:rowOff>19050</xdr:rowOff>
    </xdr:to>
    <xdr:sp macro="" textlink="">
      <xdr:nvSpPr>
        <xdr:cNvPr id="11" name="Скругленный прямоугольник 10"/>
        <xdr:cNvSpPr/>
      </xdr:nvSpPr>
      <xdr:spPr>
        <a:xfrm>
          <a:off x="4772025" y="6210320"/>
          <a:ext cx="785813" cy="118108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3</xdr:col>
      <xdr:colOff>1385888</xdr:colOff>
      <xdr:row>26</xdr:row>
      <xdr:rowOff>38120</xdr:rowOff>
    </xdr:from>
    <xdr:to>
      <xdr:col>4</xdr:col>
      <xdr:colOff>590550</xdr:colOff>
      <xdr:row>32</xdr:row>
      <xdr:rowOff>0</xdr:rowOff>
    </xdr:to>
    <xdr:sp macro="" textlink="">
      <xdr:nvSpPr>
        <xdr:cNvPr id="12" name="Скругленный прямоугольник 11"/>
        <xdr:cNvSpPr/>
      </xdr:nvSpPr>
      <xdr:spPr>
        <a:xfrm>
          <a:off x="3843338" y="6210320"/>
          <a:ext cx="785812" cy="11620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3</xdr:col>
      <xdr:colOff>457200</xdr:colOff>
      <xdr:row>26</xdr:row>
      <xdr:rowOff>38120</xdr:rowOff>
    </xdr:from>
    <xdr:to>
      <xdr:col>3</xdr:col>
      <xdr:colOff>1243013</xdr:colOff>
      <xdr:row>31</xdr:row>
      <xdr:rowOff>180975</xdr:rowOff>
    </xdr:to>
    <xdr:sp macro="" textlink="">
      <xdr:nvSpPr>
        <xdr:cNvPr id="13" name="Скругленный прямоугольник 12"/>
        <xdr:cNvSpPr/>
      </xdr:nvSpPr>
      <xdr:spPr>
        <a:xfrm>
          <a:off x="2914650" y="6210320"/>
          <a:ext cx="785813" cy="115250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2</xdr:col>
      <xdr:colOff>766763</xdr:colOff>
      <xdr:row>26</xdr:row>
      <xdr:rowOff>38120</xdr:rowOff>
    </xdr:from>
    <xdr:to>
      <xdr:col>3</xdr:col>
      <xdr:colOff>314325</xdr:colOff>
      <xdr:row>32</xdr:row>
      <xdr:rowOff>0</xdr:rowOff>
    </xdr:to>
    <xdr:sp macro="" textlink="">
      <xdr:nvSpPr>
        <xdr:cNvPr id="14" name="Скругленный прямоугольник 13"/>
        <xdr:cNvSpPr/>
      </xdr:nvSpPr>
      <xdr:spPr>
        <a:xfrm>
          <a:off x="1985963" y="6210320"/>
          <a:ext cx="785812" cy="11620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1</xdr:col>
      <xdr:colOff>447675</xdr:colOff>
      <xdr:row>26</xdr:row>
      <xdr:rowOff>38120</xdr:rowOff>
    </xdr:from>
    <xdr:to>
      <xdr:col>2</xdr:col>
      <xdr:colOff>623888</xdr:colOff>
      <xdr:row>32</xdr:row>
      <xdr:rowOff>9525</xdr:rowOff>
    </xdr:to>
    <xdr:sp macro="" textlink="">
      <xdr:nvSpPr>
        <xdr:cNvPr id="15" name="Скругленный прямоугольник 14"/>
        <xdr:cNvSpPr/>
      </xdr:nvSpPr>
      <xdr:spPr>
        <a:xfrm>
          <a:off x="1057275" y="6210320"/>
          <a:ext cx="785813" cy="117155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0</xdr:col>
      <xdr:colOff>128588</xdr:colOff>
      <xdr:row>26</xdr:row>
      <xdr:rowOff>38120</xdr:rowOff>
    </xdr:from>
    <xdr:to>
      <xdr:col>1</xdr:col>
      <xdr:colOff>304800</xdr:colOff>
      <xdr:row>31</xdr:row>
      <xdr:rowOff>180975</xdr:rowOff>
    </xdr:to>
    <xdr:sp macro="" textlink="">
      <xdr:nvSpPr>
        <xdr:cNvPr id="16" name="Скругленный прямоугольник 15"/>
        <xdr:cNvSpPr/>
      </xdr:nvSpPr>
      <xdr:spPr>
        <a:xfrm>
          <a:off x="128588" y="6210320"/>
          <a:ext cx="785812" cy="115250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0</xdr:col>
      <xdr:colOff>128588</xdr:colOff>
      <xdr:row>29</xdr:row>
      <xdr:rowOff>20</xdr:rowOff>
    </xdr:from>
    <xdr:to>
      <xdr:col>1</xdr:col>
      <xdr:colOff>304800</xdr:colOff>
      <xdr:row>31</xdr:row>
      <xdr:rowOff>76200</xdr:rowOff>
    </xdr:to>
    <xdr:sp macro="" textlink="">
      <xdr:nvSpPr>
        <xdr:cNvPr id="17" name="Скругленный прямоугольник 16"/>
        <xdr:cNvSpPr/>
      </xdr:nvSpPr>
      <xdr:spPr>
        <a:xfrm>
          <a:off x="128588" y="6781820"/>
          <a:ext cx="785812" cy="476230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1</xdr:col>
      <xdr:colOff>447675</xdr:colOff>
      <xdr:row>29</xdr:row>
      <xdr:rowOff>20</xdr:rowOff>
    </xdr:from>
    <xdr:to>
      <xdr:col>2</xdr:col>
      <xdr:colOff>623888</xdr:colOff>
      <xdr:row>31</xdr:row>
      <xdr:rowOff>76200</xdr:rowOff>
    </xdr:to>
    <xdr:sp macro="" textlink="">
      <xdr:nvSpPr>
        <xdr:cNvPr id="18" name="Скругленный прямоугольник 17"/>
        <xdr:cNvSpPr/>
      </xdr:nvSpPr>
      <xdr:spPr>
        <a:xfrm>
          <a:off x="1057275" y="6781820"/>
          <a:ext cx="785813" cy="476230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2</xdr:col>
      <xdr:colOff>766763</xdr:colOff>
      <xdr:row>29</xdr:row>
      <xdr:rowOff>20</xdr:rowOff>
    </xdr:from>
    <xdr:to>
      <xdr:col>3</xdr:col>
      <xdr:colOff>314325</xdr:colOff>
      <xdr:row>31</xdr:row>
      <xdr:rowOff>76200</xdr:rowOff>
    </xdr:to>
    <xdr:sp macro="" textlink="">
      <xdr:nvSpPr>
        <xdr:cNvPr id="19" name="Скругленный прямоугольник 18"/>
        <xdr:cNvSpPr/>
      </xdr:nvSpPr>
      <xdr:spPr>
        <a:xfrm>
          <a:off x="1985963" y="6781820"/>
          <a:ext cx="785812" cy="476230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3</xdr:col>
      <xdr:colOff>457200</xdr:colOff>
      <xdr:row>29</xdr:row>
      <xdr:rowOff>20</xdr:rowOff>
    </xdr:from>
    <xdr:to>
      <xdr:col>3</xdr:col>
      <xdr:colOff>1243013</xdr:colOff>
      <xdr:row>31</xdr:row>
      <xdr:rowOff>76200</xdr:rowOff>
    </xdr:to>
    <xdr:sp macro="" textlink="">
      <xdr:nvSpPr>
        <xdr:cNvPr id="20" name="Скругленный прямоугольник 19"/>
        <xdr:cNvSpPr/>
      </xdr:nvSpPr>
      <xdr:spPr>
        <a:xfrm>
          <a:off x="2914650" y="6781820"/>
          <a:ext cx="785813" cy="476230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3</xdr:col>
      <xdr:colOff>1385888</xdr:colOff>
      <xdr:row>29</xdr:row>
      <xdr:rowOff>20</xdr:rowOff>
    </xdr:from>
    <xdr:to>
      <xdr:col>4</xdr:col>
      <xdr:colOff>590550</xdr:colOff>
      <xdr:row>31</xdr:row>
      <xdr:rowOff>76200</xdr:rowOff>
    </xdr:to>
    <xdr:sp macro="" textlink="">
      <xdr:nvSpPr>
        <xdr:cNvPr id="21" name="Скругленный прямоугольник 20"/>
        <xdr:cNvSpPr/>
      </xdr:nvSpPr>
      <xdr:spPr>
        <a:xfrm>
          <a:off x="3843338" y="6781820"/>
          <a:ext cx="785812" cy="476230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4</xdr:col>
      <xdr:colOff>733425</xdr:colOff>
      <xdr:row>29</xdr:row>
      <xdr:rowOff>20</xdr:rowOff>
    </xdr:from>
    <xdr:to>
      <xdr:col>4</xdr:col>
      <xdr:colOff>1519238</xdr:colOff>
      <xdr:row>31</xdr:row>
      <xdr:rowOff>76200</xdr:rowOff>
    </xdr:to>
    <xdr:sp macro="" textlink="">
      <xdr:nvSpPr>
        <xdr:cNvPr id="22" name="Скругленный прямоугольник 21"/>
        <xdr:cNvSpPr/>
      </xdr:nvSpPr>
      <xdr:spPr>
        <a:xfrm>
          <a:off x="4772025" y="6781820"/>
          <a:ext cx="785813" cy="476230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5</xdr:col>
      <xdr:colOff>80963</xdr:colOff>
      <xdr:row>29</xdr:row>
      <xdr:rowOff>20</xdr:rowOff>
    </xdr:from>
    <xdr:to>
      <xdr:col>5</xdr:col>
      <xdr:colOff>866775</xdr:colOff>
      <xdr:row>31</xdr:row>
      <xdr:rowOff>66675</xdr:rowOff>
    </xdr:to>
    <xdr:sp macro="" textlink="">
      <xdr:nvSpPr>
        <xdr:cNvPr id="23" name="Скругленный прямоугольник 22"/>
        <xdr:cNvSpPr/>
      </xdr:nvSpPr>
      <xdr:spPr>
        <a:xfrm>
          <a:off x="5700713" y="6791345"/>
          <a:ext cx="785812" cy="466705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>
            <a:defRPr/>
          </a:pPr>
          <a:endParaRPr lang="ru-RU"/>
        </a:p>
      </xdr:txBody>
    </xdr:sp>
    <xdr:clientData/>
  </xdr:twoCellAnchor>
  <xdr:twoCellAnchor>
    <xdr:from>
      <xdr:col>1</xdr:col>
      <xdr:colOff>304800</xdr:colOff>
      <xdr:row>30</xdr:row>
      <xdr:rowOff>23832</xdr:rowOff>
    </xdr:from>
    <xdr:to>
      <xdr:col>1</xdr:col>
      <xdr:colOff>423863</xdr:colOff>
      <xdr:row>30</xdr:row>
      <xdr:rowOff>171470</xdr:rowOff>
    </xdr:to>
    <xdr:grpSp>
      <xdr:nvGrpSpPr>
        <xdr:cNvPr id="24" name="Группа 23"/>
        <xdr:cNvGrpSpPr>
          <a:grpSpLocks/>
        </xdr:cNvGrpSpPr>
      </xdr:nvGrpSpPr>
      <xdr:grpSpPr bwMode="auto">
        <a:xfrm>
          <a:off x="914400" y="6310332"/>
          <a:ext cx="119063" cy="147638"/>
          <a:chOff x="733384" y="992106"/>
          <a:chExt cx="118311" cy="147587"/>
        </a:xfrm>
      </xdr:grpSpPr>
      <xdr:sp macro="" textlink="">
        <xdr:nvSpPr>
          <xdr:cNvPr id="55" name="Стрелка вправо 54"/>
          <xdr:cNvSpPr/>
        </xdr:nvSpPr>
        <xdr:spPr>
          <a:xfrm>
            <a:off x="733384" y="992106"/>
            <a:ext cx="118311" cy="147587"/>
          </a:xfrm>
          <a:prstGeom prst="rightArrow">
            <a:avLst>
              <a:gd name="adj1" fmla="val 60000"/>
              <a:gd name="adj2" fmla="val 50000"/>
            </a:avLst>
          </a:prstGeom>
        </xdr:spPr>
        <xdr:style>
          <a:lnRef idx="0">
            <a:schemeClr val="accent1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6" name="Стрелка вправо 4"/>
          <xdr:cNvSpPr/>
        </xdr:nvSpPr>
        <xdr:spPr>
          <a:xfrm>
            <a:off x="733384" y="1022259"/>
            <a:ext cx="83607" cy="8728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lIns="0" tIns="0" rIns="0" bIns="0" spcCol="1270" anchor="ctr"/>
          <a:lstStyle>
            <a:defPPr>
              <a:defRPr lang="ru-RU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266700" eaLnBrk="1" hangingPunct="1">
              <a:lnSpc>
                <a:spcPct val="90000"/>
              </a:lnSpc>
              <a:spcAft>
                <a:spcPct val="35000"/>
              </a:spcAft>
              <a:defRPr/>
            </a:pPr>
            <a:endParaRPr lang="ru-RU" sz="600"/>
          </a:p>
        </xdr:txBody>
      </xdr:sp>
    </xdr:grpSp>
    <xdr:clientData/>
  </xdr:twoCellAnchor>
  <xdr:twoCellAnchor>
    <xdr:from>
      <xdr:col>2</xdr:col>
      <xdr:colOff>623888</xdr:colOff>
      <xdr:row>30</xdr:row>
      <xdr:rowOff>23832</xdr:rowOff>
    </xdr:from>
    <xdr:to>
      <xdr:col>2</xdr:col>
      <xdr:colOff>742950</xdr:colOff>
      <xdr:row>30</xdr:row>
      <xdr:rowOff>171470</xdr:rowOff>
    </xdr:to>
    <xdr:grpSp>
      <xdr:nvGrpSpPr>
        <xdr:cNvPr id="25" name="Группа 24"/>
        <xdr:cNvGrpSpPr>
          <a:grpSpLocks/>
        </xdr:cNvGrpSpPr>
      </xdr:nvGrpSpPr>
      <xdr:grpSpPr bwMode="auto">
        <a:xfrm>
          <a:off x="1843088" y="6310332"/>
          <a:ext cx="119062" cy="147638"/>
          <a:chOff x="733384" y="992106"/>
          <a:chExt cx="118311" cy="147587"/>
        </a:xfrm>
      </xdr:grpSpPr>
      <xdr:sp macro="" textlink="">
        <xdr:nvSpPr>
          <xdr:cNvPr id="53" name="Стрелка вправо 52"/>
          <xdr:cNvSpPr/>
        </xdr:nvSpPr>
        <xdr:spPr>
          <a:xfrm>
            <a:off x="733384" y="992106"/>
            <a:ext cx="118311" cy="147587"/>
          </a:xfrm>
          <a:prstGeom prst="rightArrow">
            <a:avLst>
              <a:gd name="adj1" fmla="val 60000"/>
              <a:gd name="adj2" fmla="val 50000"/>
            </a:avLst>
          </a:prstGeom>
        </xdr:spPr>
        <xdr:style>
          <a:lnRef idx="0">
            <a:schemeClr val="accent1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4" name="Стрелка вправо 4"/>
          <xdr:cNvSpPr/>
        </xdr:nvSpPr>
        <xdr:spPr>
          <a:xfrm>
            <a:off x="733384" y="1022259"/>
            <a:ext cx="83606" cy="8728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lIns="0" tIns="0" rIns="0" bIns="0" spcCol="1270" anchor="ctr"/>
          <a:lstStyle>
            <a:defPPr>
              <a:defRPr lang="ru-RU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266700" eaLnBrk="1" hangingPunct="1">
              <a:lnSpc>
                <a:spcPct val="90000"/>
              </a:lnSpc>
              <a:spcAft>
                <a:spcPct val="35000"/>
              </a:spcAft>
              <a:defRPr/>
            </a:pPr>
            <a:endParaRPr lang="ru-RU" sz="600"/>
          </a:p>
        </xdr:txBody>
      </xdr:sp>
    </xdr:grpSp>
    <xdr:clientData/>
  </xdr:twoCellAnchor>
  <xdr:twoCellAnchor>
    <xdr:from>
      <xdr:col>3</xdr:col>
      <xdr:colOff>314325</xdr:colOff>
      <xdr:row>30</xdr:row>
      <xdr:rowOff>23832</xdr:rowOff>
    </xdr:from>
    <xdr:to>
      <xdr:col>3</xdr:col>
      <xdr:colOff>433388</xdr:colOff>
      <xdr:row>30</xdr:row>
      <xdr:rowOff>171470</xdr:rowOff>
    </xdr:to>
    <xdr:grpSp>
      <xdr:nvGrpSpPr>
        <xdr:cNvPr id="26" name="Группа 25"/>
        <xdr:cNvGrpSpPr>
          <a:grpSpLocks/>
        </xdr:cNvGrpSpPr>
      </xdr:nvGrpSpPr>
      <xdr:grpSpPr bwMode="auto">
        <a:xfrm>
          <a:off x="2771775" y="6310332"/>
          <a:ext cx="119063" cy="147638"/>
          <a:chOff x="733384" y="992106"/>
          <a:chExt cx="118311" cy="147587"/>
        </a:xfrm>
      </xdr:grpSpPr>
      <xdr:sp macro="" textlink="">
        <xdr:nvSpPr>
          <xdr:cNvPr id="51" name="Стрелка вправо 50"/>
          <xdr:cNvSpPr/>
        </xdr:nvSpPr>
        <xdr:spPr>
          <a:xfrm>
            <a:off x="733384" y="992106"/>
            <a:ext cx="118311" cy="147587"/>
          </a:xfrm>
          <a:prstGeom prst="rightArrow">
            <a:avLst>
              <a:gd name="adj1" fmla="val 60000"/>
              <a:gd name="adj2" fmla="val 50000"/>
            </a:avLst>
          </a:prstGeom>
        </xdr:spPr>
        <xdr:style>
          <a:lnRef idx="0">
            <a:schemeClr val="accent1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2" name="Стрелка вправо 4"/>
          <xdr:cNvSpPr/>
        </xdr:nvSpPr>
        <xdr:spPr>
          <a:xfrm>
            <a:off x="733384" y="1022259"/>
            <a:ext cx="83607" cy="8728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lIns="0" tIns="0" rIns="0" bIns="0" spcCol="1270" anchor="ctr"/>
          <a:lstStyle>
            <a:defPPr>
              <a:defRPr lang="ru-RU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266700" eaLnBrk="1" hangingPunct="1">
              <a:lnSpc>
                <a:spcPct val="90000"/>
              </a:lnSpc>
              <a:spcAft>
                <a:spcPct val="35000"/>
              </a:spcAft>
              <a:defRPr/>
            </a:pPr>
            <a:endParaRPr lang="ru-RU" sz="600"/>
          </a:p>
        </xdr:txBody>
      </xdr:sp>
    </xdr:grpSp>
    <xdr:clientData/>
  </xdr:twoCellAnchor>
  <xdr:twoCellAnchor>
    <xdr:from>
      <xdr:col>3</xdr:col>
      <xdr:colOff>1243013</xdr:colOff>
      <xdr:row>30</xdr:row>
      <xdr:rowOff>23832</xdr:rowOff>
    </xdr:from>
    <xdr:to>
      <xdr:col>3</xdr:col>
      <xdr:colOff>1362075</xdr:colOff>
      <xdr:row>30</xdr:row>
      <xdr:rowOff>171470</xdr:rowOff>
    </xdr:to>
    <xdr:grpSp>
      <xdr:nvGrpSpPr>
        <xdr:cNvPr id="27" name="Группа 26"/>
        <xdr:cNvGrpSpPr>
          <a:grpSpLocks/>
        </xdr:cNvGrpSpPr>
      </xdr:nvGrpSpPr>
      <xdr:grpSpPr bwMode="auto">
        <a:xfrm>
          <a:off x="3700463" y="6310332"/>
          <a:ext cx="119062" cy="147638"/>
          <a:chOff x="733384" y="992106"/>
          <a:chExt cx="118311" cy="147587"/>
        </a:xfrm>
      </xdr:grpSpPr>
      <xdr:sp macro="" textlink="">
        <xdr:nvSpPr>
          <xdr:cNvPr id="49" name="Стрелка вправо 48"/>
          <xdr:cNvSpPr/>
        </xdr:nvSpPr>
        <xdr:spPr>
          <a:xfrm>
            <a:off x="733384" y="992106"/>
            <a:ext cx="118311" cy="147587"/>
          </a:xfrm>
          <a:prstGeom prst="rightArrow">
            <a:avLst>
              <a:gd name="adj1" fmla="val 60000"/>
              <a:gd name="adj2" fmla="val 50000"/>
            </a:avLst>
          </a:prstGeom>
        </xdr:spPr>
        <xdr:style>
          <a:lnRef idx="0">
            <a:schemeClr val="accent1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0" name="Стрелка вправо 4"/>
          <xdr:cNvSpPr/>
        </xdr:nvSpPr>
        <xdr:spPr>
          <a:xfrm>
            <a:off x="733384" y="1022259"/>
            <a:ext cx="83606" cy="8728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lIns="0" tIns="0" rIns="0" bIns="0" spcCol="1270" anchor="ctr"/>
          <a:lstStyle>
            <a:defPPr>
              <a:defRPr lang="ru-RU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266700" eaLnBrk="1" hangingPunct="1">
              <a:lnSpc>
                <a:spcPct val="90000"/>
              </a:lnSpc>
              <a:spcAft>
                <a:spcPct val="35000"/>
              </a:spcAft>
              <a:defRPr/>
            </a:pPr>
            <a:endParaRPr lang="ru-RU" sz="600"/>
          </a:p>
        </xdr:txBody>
      </xdr:sp>
    </xdr:grpSp>
    <xdr:clientData/>
  </xdr:twoCellAnchor>
  <xdr:twoCellAnchor>
    <xdr:from>
      <xdr:col>4</xdr:col>
      <xdr:colOff>590550</xdr:colOff>
      <xdr:row>30</xdr:row>
      <xdr:rowOff>23832</xdr:rowOff>
    </xdr:from>
    <xdr:to>
      <xdr:col>4</xdr:col>
      <xdr:colOff>709613</xdr:colOff>
      <xdr:row>30</xdr:row>
      <xdr:rowOff>171470</xdr:rowOff>
    </xdr:to>
    <xdr:grpSp>
      <xdr:nvGrpSpPr>
        <xdr:cNvPr id="28" name="Группа 27"/>
        <xdr:cNvGrpSpPr>
          <a:grpSpLocks/>
        </xdr:cNvGrpSpPr>
      </xdr:nvGrpSpPr>
      <xdr:grpSpPr bwMode="auto">
        <a:xfrm>
          <a:off x="4629150" y="6310332"/>
          <a:ext cx="119063" cy="147638"/>
          <a:chOff x="733384" y="992106"/>
          <a:chExt cx="118311" cy="147587"/>
        </a:xfrm>
      </xdr:grpSpPr>
      <xdr:sp macro="" textlink="">
        <xdr:nvSpPr>
          <xdr:cNvPr id="47" name="Стрелка вправо 46"/>
          <xdr:cNvSpPr/>
        </xdr:nvSpPr>
        <xdr:spPr>
          <a:xfrm>
            <a:off x="733384" y="992106"/>
            <a:ext cx="118311" cy="147587"/>
          </a:xfrm>
          <a:prstGeom prst="rightArrow">
            <a:avLst>
              <a:gd name="adj1" fmla="val 60000"/>
              <a:gd name="adj2" fmla="val 50000"/>
            </a:avLst>
          </a:prstGeom>
        </xdr:spPr>
        <xdr:style>
          <a:lnRef idx="0">
            <a:schemeClr val="accent1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8" name="Стрелка вправо 4"/>
          <xdr:cNvSpPr/>
        </xdr:nvSpPr>
        <xdr:spPr>
          <a:xfrm>
            <a:off x="733384" y="1022259"/>
            <a:ext cx="83607" cy="8728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lIns="0" tIns="0" rIns="0" bIns="0" spcCol="1270" anchor="ctr"/>
          <a:lstStyle>
            <a:defPPr>
              <a:defRPr lang="ru-RU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266700" eaLnBrk="1" hangingPunct="1">
              <a:lnSpc>
                <a:spcPct val="90000"/>
              </a:lnSpc>
              <a:spcAft>
                <a:spcPct val="35000"/>
              </a:spcAft>
              <a:defRPr/>
            </a:pPr>
            <a:endParaRPr lang="ru-RU" sz="600"/>
          </a:p>
        </xdr:txBody>
      </xdr:sp>
    </xdr:grpSp>
    <xdr:clientData/>
  </xdr:twoCellAnchor>
  <xdr:twoCellAnchor>
    <xdr:from>
      <xdr:col>4</xdr:col>
      <xdr:colOff>1519238</xdr:colOff>
      <xdr:row>30</xdr:row>
      <xdr:rowOff>23832</xdr:rowOff>
    </xdr:from>
    <xdr:to>
      <xdr:col>5</xdr:col>
      <xdr:colOff>57150</xdr:colOff>
      <xdr:row>30</xdr:row>
      <xdr:rowOff>171470</xdr:rowOff>
    </xdr:to>
    <xdr:grpSp>
      <xdr:nvGrpSpPr>
        <xdr:cNvPr id="29" name="Группа 28"/>
        <xdr:cNvGrpSpPr>
          <a:grpSpLocks/>
        </xdr:cNvGrpSpPr>
      </xdr:nvGrpSpPr>
      <xdr:grpSpPr bwMode="auto">
        <a:xfrm>
          <a:off x="5557838" y="6310332"/>
          <a:ext cx="204787" cy="147638"/>
          <a:chOff x="733384" y="992106"/>
          <a:chExt cx="118311" cy="147587"/>
        </a:xfrm>
      </xdr:grpSpPr>
      <xdr:sp macro="" textlink="">
        <xdr:nvSpPr>
          <xdr:cNvPr id="45" name="Стрелка вправо 44"/>
          <xdr:cNvSpPr/>
        </xdr:nvSpPr>
        <xdr:spPr>
          <a:xfrm>
            <a:off x="733384" y="992106"/>
            <a:ext cx="118311" cy="147587"/>
          </a:xfrm>
          <a:prstGeom prst="rightArrow">
            <a:avLst>
              <a:gd name="adj1" fmla="val 60000"/>
              <a:gd name="adj2" fmla="val 50000"/>
            </a:avLst>
          </a:prstGeom>
        </xdr:spPr>
        <xdr:style>
          <a:lnRef idx="0">
            <a:schemeClr val="accent1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6" name="Стрелка вправо 4"/>
          <xdr:cNvSpPr/>
        </xdr:nvSpPr>
        <xdr:spPr>
          <a:xfrm>
            <a:off x="733384" y="1022259"/>
            <a:ext cx="83606" cy="8728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lIns="0" tIns="0" rIns="0" bIns="0" spcCol="1270" anchor="ctr"/>
          <a:lstStyle>
            <a:defPPr>
              <a:defRPr lang="ru-RU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266700" eaLnBrk="1" hangingPunct="1">
              <a:lnSpc>
                <a:spcPct val="90000"/>
              </a:lnSpc>
              <a:spcAft>
                <a:spcPct val="35000"/>
              </a:spcAft>
              <a:defRPr/>
            </a:pPr>
            <a:endParaRPr lang="ru-RU" sz="600"/>
          </a:p>
        </xdr:txBody>
      </xdr:sp>
    </xdr:grpSp>
    <xdr:clientData/>
  </xdr:twoCellAnchor>
  <xdr:twoCellAnchor>
    <xdr:from>
      <xdr:col>5</xdr:col>
      <xdr:colOff>9525</xdr:colOff>
      <xdr:row>29</xdr:row>
      <xdr:rowOff>71457</xdr:rowOff>
    </xdr:from>
    <xdr:to>
      <xdr:col>5</xdr:col>
      <xdr:colOff>938213</xdr:colOff>
      <xdr:row>31</xdr:row>
      <xdr:rowOff>87332</xdr:rowOff>
    </xdr:to>
    <xdr:sp macro="" textlink="">
      <xdr:nvSpPr>
        <xdr:cNvPr id="30" name="TextBox 116"/>
        <xdr:cNvSpPr txBox="1"/>
      </xdr:nvSpPr>
      <xdr:spPr>
        <a:xfrm>
          <a:off x="5629275" y="6853257"/>
          <a:ext cx="928688" cy="415925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1" hangingPunct="1">
            <a:defRPr/>
          </a:pPr>
          <a:r>
            <a:rPr lang="ru-RU" sz="1050" b="1">
              <a:solidFill>
                <a:srgbClr val="14385C"/>
              </a:solidFill>
              <a:latin typeface="Arial" panose="020B0604020202020204" pitchFamily="34" charset="0"/>
              <a:cs typeface="Arial" panose="020B0604020202020204" pitchFamily="34" charset="0"/>
            </a:rPr>
            <a:t>БЮДЖЕТ</a:t>
          </a:r>
        </a:p>
        <a:p>
          <a:pPr algn="ctr" eaLnBrk="1" hangingPunct="1">
            <a:defRPr/>
          </a:pPr>
          <a:r>
            <a:rPr lang="ru-RU" sz="1050" b="1">
              <a:solidFill>
                <a:srgbClr val="14385C"/>
              </a:solidFill>
              <a:latin typeface="Arial" panose="020B0604020202020204" pitchFamily="34" charset="0"/>
              <a:cs typeface="Arial" panose="020B0604020202020204" pitchFamily="34" charset="0"/>
            </a:rPr>
            <a:t>района</a:t>
          </a:r>
        </a:p>
      </xdr:txBody>
    </xdr:sp>
    <xdr:clientData/>
  </xdr:twoCellAnchor>
  <xdr:twoCellAnchor>
    <xdr:from>
      <xdr:col>0</xdr:col>
      <xdr:colOff>57150</xdr:colOff>
      <xdr:row>29</xdr:row>
      <xdr:rowOff>142895</xdr:rowOff>
    </xdr:from>
    <xdr:to>
      <xdr:col>1</xdr:col>
      <xdr:colOff>376238</xdr:colOff>
      <xdr:row>30</xdr:row>
      <xdr:rowOff>206395</xdr:rowOff>
    </xdr:to>
    <xdr:sp macro="" textlink="">
      <xdr:nvSpPr>
        <xdr:cNvPr id="31" name="TextBox 117"/>
        <xdr:cNvSpPr txBox="1"/>
      </xdr:nvSpPr>
      <xdr:spPr>
        <a:xfrm>
          <a:off x="57150" y="6924695"/>
          <a:ext cx="928688" cy="25400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1" hangingPunct="1">
            <a:defRPr/>
          </a:pPr>
          <a:r>
            <a:rPr lang="ru-RU" sz="1050" b="1">
              <a:solidFill>
                <a:srgbClr val="14385C"/>
              </a:solidFill>
              <a:latin typeface="Arial" panose="020B0604020202020204" pitchFamily="34" charset="0"/>
              <a:cs typeface="Arial" panose="020B0604020202020204" pitchFamily="34" charset="0"/>
            </a:rPr>
            <a:t>НДФЛ</a:t>
          </a:r>
        </a:p>
      </xdr:txBody>
    </xdr:sp>
    <xdr:clientData/>
  </xdr:twoCellAnchor>
  <xdr:twoCellAnchor>
    <xdr:from>
      <xdr:col>1</xdr:col>
      <xdr:colOff>376238</xdr:colOff>
      <xdr:row>29</xdr:row>
      <xdr:rowOff>142895</xdr:rowOff>
    </xdr:from>
    <xdr:to>
      <xdr:col>2</xdr:col>
      <xdr:colOff>695325</xdr:colOff>
      <xdr:row>30</xdr:row>
      <xdr:rowOff>206395</xdr:rowOff>
    </xdr:to>
    <xdr:sp macro="" textlink="">
      <xdr:nvSpPr>
        <xdr:cNvPr id="32" name="TextBox 118"/>
        <xdr:cNvSpPr txBox="1"/>
      </xdr:nvSpPr>
      <xdr:spPr>
        <a:xfrm>
          <a:off x="985838" y="6924695"/>
          <a:ext cx="928687" cy="25400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1" hangingPunct="1">
            <a:defRPr/>
          </a:pPr>
          <a:r>
            <a:rPr lang="ru-RU" sz="1050" b="1">
              <a:solidFill>
                <a:srgbClr val="14385C"/>
              </a:solidFill>
              <a:latin typeface="Arial" panose="020B0604020202020204" pitchFamily="34" charset="0"/>
              <a:cs typeface="Arial" panose="020B0604020202020204" pitchFamily="34" charset="0"/>
            </a:rPr>
            <a:t>ЕСХН</a:t>
          </a:r>
        </a:p>
      </xdr:txBody>
    </xdr:sp>
    <xdr:clientData/>
  </xdr:twoCellAnchor>
  <xdr:twoCellAnchor>
    <xdr:from>
      <xdr:col>2</xdr:col>
      <xdr:colOff>695325</xdr:colOff>
      <xdr:row>29</xdr:row>
      <xdr:rowOff>71457</xdr:rowOff>
    </xdr:from>
    <xdr:to>
      <xdr:col>3</xdr:col>
      <xdr:colOff>385763</xdr:colOff>
      <xdr:row>31</xdr:row>
      <xdr:rowOff>87332</xdr:rowOff>
    </xdr:to>
    <xdr:sp macro="" textlink="">
      <xdr:nvSpPr>
        <xdr:cNvPr id="33" name="TextBox 119"/>
        <xdr:cNvSpPr txBox="1"/>
      </xdr:nvSpPr>
      <xdr:spPr>
        <a:xfrm>
          <a:off x="1914525" y="6853257"/>
          <a:ext cx="928688" cy="415925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1" hangingPunct="1">
            <a:defRPr/>
          </a:pPr>
          <a:r>
            <a:rPr lang="ru-RU" sz="1050" b="1">
              <a:solidFill>
                <a:srgbClr val="14385C"/>
              </a:solidFill>
              <a:latin typeface="Arial" panose="020B0604020202020204" pitchFamily="34" charset="0"/>
              <a:cs typeface="Arial" panose="020B0604020202020204" pitchFamily="34" charset="0"/>
            </a:rPr>
            <a:t>патентная система</a:t>
          </a:r>
        </a:p>
      </xdr:txBody>
    </xdr:sp>
    <xdr:clientData/>
  </xdr:twoCellAnchor>
  <xdr:twoCellAnchor>
    <xdr:from>
      <xdr:col>3</xdr:col>
      <xdr:colOff>385763</xdr:colOff>
      <xdr:row>29</xdr:row>
      <xdr:rowOff>142895</xdr:rowOff>
    </xdr:from>
    <xdr:to>
      <xdr:col>3</xdr:col>
      <xdr:colOff>1314450</xdr:colOff>
      <xdr:row>30</xdr:row>
      <xdr:rowOff>206395</xdr:rowOff>
    </xdr:to>
    <xdr:sp macro="" textlink="">
      <xdr:nvSpPr>
        <xdr:cNvPr id="34" name="TextBox 120"/>
        <xdr:cNvSpPr txBox="1"/>
      </xdr:nvSpPr>
      <xdr:spPr>
        <a:xfrm>
          <a:off x="2843213" y="6924695"/>
          <a:ext cx="928687" cy="25400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1" hangingPunct="1">
            <a:defRPr/>
          </a:pPr>
          <a:r>
            <a:rPr lang="ru-RU" sz="1050" b="1">
              <a:solidFill>
                <a:srgbClr val="14385C"/>
              </a:solidFill>
              <a:latin typeface="Arial" panose="020B0604020202020204" pitchFamily="34" charset="0"/>
              <a:cs typeface="Arial" panose="020B0604020202020204" pitchFamily="34" charset="0"/>
            </a:rPr>
            <a:t>УСН</a:t>
          </a:r>
        </a:p>
      </xdr:txBody>
    </xdr:sp>
    <xdr:clientData/>
  </xdr:twoCellAnchor>
  <xdr:twoCellAnchor>
    <xdr:from>
      <xdr:col>3</xdr:col>
      <xdr:colOff>1314450</xdr:colOff>
      <xdr:row>29</xdr:row>
      <xdr:rowOff>142895</xdr:rowOff>
    </xdr:from>
    <xdr:to>
      <xdr:col>4</xdr:col>
      <xdr:colOff>661988</xdr:colOff>
      <xdr:row>30</xdr:row>
      <xdr:rowOff>206395</xdr:rowOff>
    </xdr:to>
    <xdr:sp macro="" textlink="">
      <xdr:nvSpPr>
        <xdr:cNvPr id="35" name="TextBox 121"/>
        <xdr:cNvSpPr txBox="1"/>
      </xdr:nvSpPr>
      <xdr:spPr>
        <a:xfrm>
          <a:off x="3771900" y="6924695"/>
          <a:ext cx="928688" cy="25400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1" hangingPunct="1">
            <a:defRPr/>
          </a:pPr>
          <a:r>
            <a:rPr lang="ru-RU" sz="1050" b="1">
              <a:solidFill>
                <a:srgbClr val="14385C"/>
              </a:solidFill>
              <a:latin typeface="Arial" panose="020B0604020202020204" pitchFamily="34" charset="0"/>
              <a:cs typeface="Arial" panose="020B0604020202020204" pitchFamily="34" charset="0"/>
            </a:rPr>
            <a:t>акцизы</a:t>
          </a:r>
        </a:p>
      </xdr:txBody>
    </xdr:sp>
    <xdr:clientData/>
  </xdr:twoCellAnchor>
  <xdr:twoCellAnchor>
    <xdr:from>
      <xdr:col>4</xdr:col>
      <xdr:colOff>661988</xdr:colOff>
      <xdr:row>29</xdr:row>
      <xdr:rowOff>142895</xdr:rowOff>
    </xdr:from>
    <xdr:to>
      <xdr:col>5</xdr:col>
      <xdr:colOff>9525</xdr:colOff>
      <xdr:row>30</xdr:row>
      <xdr:rowOff>190520</xdr:rowOff>
    </xdr:to>
    <xdr:sp macro="" textlink="">
      <xdr:nvSpPr>
        <xdr:cNvPr id="36" name="TextBox 122"/>
        <xdr:cNvSpPr txBox="1"/>
      </xdr:nvSpPr>
      <xdr:spPr>
        <a:xfrm>
          <a:off x="4700588" y="6924695"/>
          <a:ext cx="928687" cy="238125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1" hangingPunct="1">
            <a:defRPr/>
          </a:pPr>
          <a:r>
            <a:rPr lang="ru-RU" sz="950" b="1">
              <a:solidFill>
                <a:srgbClr val="14385C"/>
              </a:solidFill>
              <a:latin typeface="Arial" panose="020B0604020202020204" pitchFamily="34" charset="0"/>
              <a:cs typeface="Arial" panose="020B0604020202020204" pitchFamily="34" charset="0"/>
            </a:rPr>
            <a:t>госпошлина</a:t>
          </a:r>
        </a:p>
      </xdr:txBody>
    </xdr:sp>
    <xdr:clientData/>
  </xdr:twoCellAnchor>
  <xdr:twoCellAnchor editAs="oneCell">
    <xdr:from>
      <xdr:col>5</xdr:col>
      <xdr:colOff>219093</xdr:colOff>
      <xdr:row>26</xdr:row>
      <xdr:rowOff>38100</xdr:rowOff>
    </xdr:from>
    <xdr:to>
      <xdr:col>5</xdr:col>
      <xdr:colOff>676275</xdr:colOff>
      <xdr:row>28</xdr:row>
      <xdr:rowOff>95233</xdr:rowOff>
    </xdr:to>
    <xdr:pic>
      <xdr:nvPicPr>
        <xdr:cNvPr id="37" name="Рисунок 36" descr="Налог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5838843" y="6219825"/>
          <a:ext cx="457182" cy="4571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1004899</xdr:colOff>
      <xdr:row>26</xdr:row>
      <xdr:rowOff>121634</xdr:rowOff>
    </xdr:from>
    <xdr:to>
      <xdr:col>4</xdr:col>
      <xdr:colOff>1352747</xdr:colOff>
      <xdr:row>28</xdr:row>
      <xdr:rowOff>69432</xdr:rowOff>
    </xdr:to>
    <xdr:pic>
      <xdr:nvPicPr>
        <xdr:cNvPr id="38" name="Picture 2" descr="Текст комментария | Бесплатно значок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 flipH="1">
          <a:off x="5043499" y="6303359"/>
          <a:ext cx="347848" cy="3478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1194084</xdr:colOff>
      <xdr:row>26</xdr:row>
      <xdr:rowOff>77520</xdr:rowOff>
    </xdr:from>
    <xdr:to>
      <xdr:col>4</xdr:col>
      <xdr:colOff>1421366</xdr:colOff>
      <xdr:row>27</xdr:row>
      <xdr:rowOff>95252</xdr:rowOff>
    </xdr:to>
    <xdr:pic>
      <xdr:nvPicPr>
        <xdr:cNvPr id="39" name="Picture 18" descr="Курс рубля - Apps en Google Play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5232684" y="6259245"/>
          <a:ext cx="227282" cy="2272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</xdr:colOff>
      <xdr:row>26</xdr:row>
      <xdr:rowOff>107407</xdr:rowOff>
    </xdr:from>
    <xdr:to>
      <xdr:col>4</xdr:col>
      <xdr:colOff>388437</xdr:colOff>
      <xdr:row>28</xdr:row>
      <xdr:rowOff>57694</xdr:rowOff>
    </xdr:to>
    <xdr:pic>
      <xdr:nvPicPr>
        <xdr:cNvPr id="40" name="Picture 4" descr="Заправка – Бесплатные иконки: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4076700" y="5717632"/>
          <a:ext cx="350337" cy="35033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983705</xdr:colOff>
      <xdr:row>26</xdr:row>
      <xdr:rowOff>152400</xdr:rowOff>
    </xdr:from>
    <xdr:to>
      <xdr:col>3</xdr:col>
      <xdr:colOff>67214</xdr:colOff>
      <xdr:row>28</xdr:row>
      <xdr:rowOff>74109</xdr:rowOff>
    </xdr:to>
    <xdr:pic>
      <xdr:nvPicPr>
        <xdr:cNvPr id="41" name="Picture 10" descr="License Icon #320473 - Free Icons Librar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202905" y="5762625"/>
          <a:ext cx="321759" cy="32175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702725</xdr:colOff>
      <xdr:row>26</xdr:row>
      <xdr:rowOff>155038</xdr:rowOff>
    </xdr:from>
    <xdr:to>
      <xdr:col>3</xdr:col>
      <xdr:colOff>1038224</xdr:colOff>
      <xdr:row>28</xdr:row>
      <xdr:rowOff>90487</xdr:rowOff>
    </xdr:to>
    <xdr:pic>
      <xdr:nvPicPr>
        <xdr:cNvPr id="42" name="Picture 12" descr="Калькулятор – Бесплатные иконки: технологии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160175" y="5765263"/>
          <a:ext cx="335499" cy="3354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73549</xdr:colOff>
      <xdr:row>26</xdr:row>
      <xdr:rowOff>119063</xdr:rowOff>
    </xdr:from>
    <xdr:to>
      <xdr:col>2</xdr:col>
      <xdr:colOff>421211</xdr:colOff>
      <xdr:row>28</xdr:row>
      <xdr:rowOff>66675</xdr:rowOff>
    </xdr:to>
    <xdr:pic>
      <xdr:nvPicPr>
        <xdr:cNvPr id="43" name="Picture 22" descr="Рожь | Бесплатно значок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292749" y="5729288"/>
          <a:ext cx="347662" cy="3476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378803</xdr:colOff>
      <xdr:row>26</xdr:row>
      <xdr:rowOff>138113</xdr:rowOff>
    </xdr:from>
    <xdr:to>
      <xdr:col>1</xdr:col>
      <xdr:colOff>107784</xdr:colOff>
      <xdr:row>28</xdr:row>
      <xdr:rowOff>66064</xdr:rowOff>
    </xdr:to>
    <xdr:pic>
      <xdr:nvPicPr>
        <xdr:cNvPr id="44" name="Picture 24" descr="деньги иконки. Скачать бесплатно иконки деньги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78803" y="5748338"/>
          <a:ext cx="338581" cy="3280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31</xdr:row>
      <xdr:rowOff>76200</xdr:rowOff>
    </xdr:from>
    <xdr:to>
      <xdr:col>1</xdr:col>
      <xdr:colOff>356131</xdr:colOff>
      <xdr:row>34</xdr:row>
      <xdr:rowOff>421105</xdr:rowOff>
    </xdr:to>
    <xdr:sp macro="" textlink="">
      <xdr:nvSpPr>
        <xdr:cNvPr id="57" name="Прямоугольник 56"/>
        <xdr:cNvSpPr>
          <a:spLocks noChangeArrowheads="1"/>
        </xdr:cNvSpPr>
      </xdr:nvSpPr>
      <xdr:spPr bwMode="auto">
        <a:xfrm>
          <a:off x="85725" y="7258050"/>
          <a:ext cx="880006" cy="916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/>
          <a:r>
            <a:rPr lang="ru-RU" altLang="ru-RU" sz="800" b="1">
              <a:solidFill>
                <a:srgbClr val="C00000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39</a:t>
          </a:r>
          <a:r>
            <a:rPr lang="ru-RU" altLang="ru-RU" sz="800" b="1">
              <a:solidFill>
                <a:srgbClr val="14385C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% </a:t>
          </a:r>
        </a:p>
        <a:p>
          <a:pPr algn="ctr"/>
          <a:r>
            <a:rPr lang="ru-RU" altLang="ru-RU" sz="800" b="1">
              <a:solidFill>
                <a:srgbClr val="14385C"/>
              </a:solidFill>
              <a:latin typeface="Times New Roman" pitchFamily="18" charset="0"/>
              <a:ea typeface="Microsoft YaHei" pitchFamily="34" charset="-122"/>
              <a:cs typeface="Times New Roman" pitchFamily="18" charset="0"/>
            </a:rPr>
            <a:t>от городского поселения </a:t>
          </a:r>
        </a:p>
        <a:p>
          <a:pPr algn="ctr"/>
          <a:r>
            <a:rPr lang="ru-RU" altLang="ru-RU" sz="800" b="1">
              <a:solidFill>
                <a:srgbClr val="C00000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47</a:t>
          </a:r>
          <a:r>
            <a:rPr lang="ru-RU" altLang="ru-RU" sz="800" b="1">
              <a:solidFill>
                <a:srgbClr val="14385C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% </a:t>
          </a:r>
        </a:p>
        <a:p>
          <a:pPr algn="ctr"/>
          <a:r>
            <a:rPr lang="ru-RU" altLang="ru-RU" sz="800" b="1">
              <a:solidFill>
                <a:srgbClr val="14385C"/>
              </a:solidFill>
              <a:latin typeface="Times New Roman" pitchFamily="18" charset="0"/>
              <a:ea typeface="Microsoft YaHei" pitchFamily="34" charset="-122"/>
              <a:cs typeface="Times New Roman" pitchFamily="18" charset="0"/>
            </a:rPr>
            <a:t>от сельских поселений </a:t>
          </a:r>
        </a:p>
      </xdr:txBody>
    </xdr:sp>
    <xdr:clientData/>
  </xdr:twoCellAnchor>
  <xdr:twoCellAnchor>
    <xdr:from>
      <xdr:col>1</xdr:col>
      <xdr:colOff>405033</xdr:colOff>
      <xdr:row>31</xdr:row>
      <xdr:rowOff>76200</xdr:rowOff>
    </xdr:from>
    <xdr:to>
      <xdr:col>2</xdr:col>
      <xdr:colOff>675440</xdr:colOff>
      <xdr:row>34</xdr:row>
      <xdr:rowOff>421105</xdr:rowOff>
    </xdr:to>
    <xdr:sp macro="" textlink="">
      <xdr:nvSpPr>
        <xdr:cNvPr id="58" name="Прямоугольник 57"/>
        <xdr:cNvSpPr>
          <a:spLocks noChangeArrowheads="1"/>
        </xdr:cNvSpPr>
      </xdr:nvSpPr>
      <xdr:spPr bwMode="auto">
        <a:xfrm>
          <a:off x="1014633" y="7258050"/>
          <a:ext cx="880007" cy="916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/>
          <a:r>
            <a:rPr lang="ru-RU" altLang="ru-RU" sz="800" b="1">
              <a:solidFill>
                <a:srgbClr val="C00000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50</a:t>
          </a:r>
          <a:r>
            <a:rPr lang="ru-RU" altLang="ru-RU" sz="800" b="1">
              <a:solidFill>
                <a:srgbClr val="14385C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% </a:t>
          </a:r>
        </a:p>
        <a:p>
          <a:pPr algn="ctr"/>
          <a:r>
            <a:rPr lang="ru-RU" altLang="ru-RU" sz="800" b="1">
              <a:solidFill>
                <a:srgbClr val="14385C"/>
              </a:solidFill>
              <a:latin typeface="Times New Roman" pitchFamily="18" charset="0"/>
              <a:ea typeface="Microsoft YaHei" pitchFamily="34" charset="-122"/>
              <a:cs typeface="Times New Roman" pitchFamily="18" charset="0"/>
            </a:rPr>
            <a:t>от городского поселения</a:t>
          </a:r>
        </a:p>
        <a:p>
          <a:pPr algn="ctr"/>
          <a:r>
            <a:rPr lang="ru-RU" altLang="ru-RU" sz="800" b="1">
              <a:solidFill>
                <a:srgbClr val="C00000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70</a:t>
          </a:r>
          <a:r>
            <a:rPr lang="ru-RU" altLang="ru-RU" sz="800" b="1">
              <a:solidFill>
                <a:srgbClr val="14385C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% </a:t>
          </a:r>
        </a:p>
        <a:p>
          <a:pPr algn="ctr"/>
          <a:r>
            <a:rPr lang="ru-RU" altLang="ru-RU" sz="800" b="1">
              <a:solidFill>
                <a:srgbClr val="14385C"/>
              </a:solidFill>
              <a:latin typeface="Times New Roman" pitchFamily="18" charset="0"/>
              <a:ea typeface="Microsoft YaHei" pitchFamily="34" charset="-122"/>
              <a:cs typeface="Times New Roman" pitchFamily="18" charset="0"/>
            </a:rPr>
            <a:t>от сельских поселений</a:t>
          </a:r>
        </a:p>
      </xdr:txBody>
    </xdr:sp>
    <xdr:clientData/>
  </xdr:twoCellAnchor>
  <xdr:twoCellAnchor>
    <xdr:from>
      <xdr:col>4</xdr:col>
      <xdr:colOff>880109</xdr:colOff>
      <xdr:row>31</xdr:row>
      <xdr:rowOff>76200</xdr:rowOff>
    </xdr:from>
    <xdr:to>
      <xdr:col>4</xdr:col>
      <xdr:colOff>1375167</xdr:colOff>
      <xdr:row>32</xdr:row>
      <xdr:rowOff>154107</xdr:rowOff>
    </xdr:to>
    <xdr:sp macro="" textlink="">
      <xdr:nvSpPr>
        <xdr:cNvPr id="59" name="Прямоугольник 58"/>
        <xdr:cNvSpPr>
          <a:spLocks noChangeArrowheads="1"/>
        </xdr:cNvSpPr>
      </xdr:nvSpPr>
      <xdr:spPr bwMode="auto">
        <a:xfrm>
          <a:off x="4918709" y="7258050"/>
          <a:ext cx="495058" cy="268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ru-RU" altLang="ru-RU" sz="800" b="1">
              <a:solidFill>
                <a:srgbClr val="C00000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100</a:t>
          </a:r>
          <a:r>
            <a:rPr lang="ru-RU" altLang="ru-RU" sz="800" b="1">
              <a:solidFill>
                <a:srgbClr val="14385C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%</a:t>
          </a:r>
          <a:endParaRPr lang="ru-RU" altLang="ru-RU" sz="800">
            <a:latin typeface="Microsoft YaHei" pitchFamily="34" charset="-122"/>
            <a:ea typeface="Microsoft YaHei" pitchFamily="34" charset="-122"/>
            <a:cs typeface="Times New Roman" pitchFamily="18" charset="0"/>
          </a:endParaRPr>
        </a:p>
      </xdr:txBody>
    </xdr:sp>
    <xdr:clientData/>
  </xdr:twoCellAnchor>
  <xdr:twoCellAnchor>
    <xdr:from>
      <xdr:col>3</xdr:col>
      <xdr:colOff>637174</xdr:colOff>
      <xdr:row>31</xdr:row>
      <xdr:rowOff>76200</xdr:rowOff>
    </xdr:from>
    <xdr:to>
      <xdr:col>3</xdr:col>
      <xdr:colOff>1052084</xdr:colOff>
      <xdr:row>32</xdr:row>
      <xdr:rowOff>154107</xdr:rowOff>
    </xdr:to>
    <xdr:sp macro="" textlink="">
      <xdr:nvSpPr>
        <xdr:cNvPr id="60" name="Прямоугольник 59"/>
        <xdr:cNvSpPr>
          <a:spLocks noChangeArrowheads="1"/>
        </xdr:cNvSpPr>
      </xdr:nvSpPr>
      <xdr:spPr bwMode="auto">
        <a:xfrm>
          <a:off x="3094624" y="7258050"/>
          <a:ext cx="414910" cy="268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ru-RU" altLang="ru-RU" sz="800" b="1">
              <a:solidFill>
                <a:srgbClr val="C00000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10</a:t>
          </a:r>
          <a:r>
            <a:rPr lang="ru-RU" altLang="ru-RU" sz="800" b="1">
              <a:solidFill>
                <a:srgbClr val="14385C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%</a:t>
          </a:r>
          <a:endParaRPr lang="ru-RU" altLang="ru-RU" sz="800">
            <a:latin typeface="Microsoft YaHei" pitchFamily="34" charset="-122"/>
            <a:ea typeface="Microsoft YaHei" pitchFamily="34" charset="-122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937017</xdr:colOff>
      <xdr:row>31</xdr:row>
      <xdr:rowOff>76200</xdr:rowOff>
    </xdr:from>
    <xdr:to>
      <xdr:col>3</xdr:col>
      <xdr:colOff>190500</xdr:colOff>
      <xdr:row>32</xdr:row>
      <xdr:rowOff>154107</xdr:rowOff>
    </xdr:to>
    <xdr:sp macro="" textlink="">
      <xdr:nvSpPr>
        <xdr:cNvPr id="61" name="Прямоугольник 60"/>
        <xdr:cNvSpPr/>
      </xdr:nvSpPr>
      <xdr:spPr bwMode="auto">
        <a:xfrm>
          <a:off x="2164684" y="6680200"/>
          <a:ext cx="491733" cy="26840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>
            <a:defRPr/>
          </a:pPr>
          <a:r>
            <a:rPr lang="ru-RU" sz="800" b="1">
              <a:solidFill>
                <a:srgbClr val="C00000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100</a:t>
          </a:r>
          <a:r>
            <a:rPr lang="ru-RU" sz="800" b="1">
              <a:solidFill>
                <a:srgbClr val="14385C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%</a:t>
          </a:r>
          <a:endParaRPr lang="ru-RU" sz="800">
            <a:latin typeface="Microsoft YaHei" pitchFamily="34" charset="-122"/>
            <a:ea typeface="Microsoft YaHei" pitchFamily="34" charset="-122"/>
          </a:endParaRPr>
        </a:p>
      </xdr:txBody>
    </xdr:sp>
    <xdr:clientData/>
  </xdr:twoCellAnchor>
  <xdr:twoCellAnchor>
    <xdr:from>
      <xdr:col>4</xdr:col>
      <xdr:colOff>4012</xdr:colOff>
      <xdr:row>31</xdr:row>
      <xdr:rowOff>76200</xdr:rowOff>
    </xdr:from>
    <xdr:to>
      <xdr:col>4</xdr:col>
      <xdr:colOff>418922</xdr:colOff>
      <xdr:row>32</xdr:row>
      <xdr:rowOff>154107</xdr:rowOff>
    </xdr:to>
    <xdr:sp macro="" textlink="">
      <xdr:nvSpPr>
        <xdr:cNvPr id="62" name="Прямоугольник 61"/>
        <xdr:cNvSpPr>
          <a:spLocks noChangeArrowheads="1"/>
        </xdr:cNvSpPr>
      </xdr:nvSpPr>
      <xdr:spPr bwMode="auto">
        <a:xfrm>
          <a:off x="4042612" y="7258050"/>
          <a:ext cx="414910" cy="268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ru-RU" altLang="ru-RU" sz="800" b="1">
              <a:solidFill>
                <a:srgbClr val="C00000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10</a:t>
          </a:r>
          <a:r>
            <a:rPr lang="ru-RU" altLang="ru-RU" sz="800" b="1">
              <a:solidFill>
                <a:srgbClr val="14385C"/>
              </a:solidFill>
              <a:latin typeface="Microsoft YaHei" pitchFamily="34" charset="-122"/>
              <a:ea typeface="Microsoft YaHei" pitchFamily="34" charset="-122"/>
              <a:cs typeface="Times New Roman" pitchFamily="18" charset="0"/>
            </a:rPr>
            <a:t>%</a:t>
          </a:r>
          <a:endParaRPr lang="ru-RU" altLang="ru-RU" sz="800">
            <a:latin typeface="Microsoft YaHei" pitchFamily="34" charset="-122"/>
            <a:ea typeface="Microsoft YaHei" pitchFamily="34" charset="-122"/>
            <a:cs typeface="Times New Roman" pitchFamily="18" charset="0"/>
          </a:endParaRPr>
        </a:p>
      </xdr:txBody>
    </xdr:sp>
    <xdr:clientData/>
  </xdr:twoCellAnchor>
  <xdr:twoCellAnchor editAs="oneCell">
    <xdr:from>
      <xdr:col>6</xdr:col>
      <xdr:colOff>154586</xdr:colOff>
      <xdr:row>25</xdr:row>
      <xdr:rowOff>173642</xdr:rowOff>
    </xdr:from>
    <xdr:to>
      <xdr:col>6</xdr:col>
      <xdr:colOff>415043</xdr:colOff>
      <xdr:row>26</xdr:row>
      <xdr:rowOff>195974</xdr:rowOff>
    </xdr:to>
    <xdr:pic>
      <xdr:nvPicPr>
        <xdr:cNvPr id="63" name="Рисунок 62" descr="Монеты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526936" y="5545742"/>
          <a:ext cx="260457" cy="260457"/>
        </a:xfrm>
        <a:prstGeom prst="rect">
          <a:avLst/>
        </a:prstGeom>
      </xdr:spPr>
    </xdr:pic>
    <xdr:clientData/>
  </xdr:twoCellAnchor>
  <xdr:twoCellAnchor editAs="oneCell">
    <xdr:from>
      <xdr:col>6</xdr:col>
      <xdr:colOff>170258</xdr:colOff>
      <xdr:row>24</xdr:row>
      <xdr:rowOff>360759</xdr:rowOff>
    </xdr:from>
    <xdr:to>
      <xdr:col>6</xdr:col>
      <xdr:colOff>407475</xdr:colOff>
      <xdr:row>24</xdr:row>
      <xdr:rowOff>597976</xdr:rowOff>
    </xdr:to>
    <xdr:pic>
      <xdr:nvPicPr>
        <xdr:cNvPr id="64" name="Рисунок 63" descr="таджикский рубль"/>
        <xdr:cNvPicPr>
          <a:picLocks noChangeAspect="1"/>
        </xdr:cNvPicPr>
      </xdr:nvPicPr>
      <xdr:blipFill>
        <a:blip xmlns:r="http://schemas.openxmlformats.org/officeDocument/2006/relationships" r:embed="rId15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542608" y="5132784"/>
          <a:ext cx="237217" cy="237217"/>
        </a:xfrm>
        <a:prstGeom prst="rect">
          <a:avLst/>
        </a:prstGeom>
      </xdr:spPr>
    </xdr:pic>
    <xdr:clientData/>
  </xdr:twoCellAnchor>
  <xdr:twoCellAnchor editAs="oneCell">
    <xdr:from>
      <xdr:col>6</xdr:col>
      <xdr:colOff>149690</xdr:colOff>
      <xdr:row>29</xdr:row>
      <xdr:rowOff>131507</xdr:rowOff>
    </xdr:from>
    <xdr:to>
      <xdr:col>6</xdr:col>
      <xdr:colOff>422187</xdr:colOff>
      <xdr:row>31</xdr:row>
      <xdr:rowOff>3955</xdr:rowOff>
    </xdr:to>
    <xdr:pic>
      <xdr:nvPicPr>
        <xdr:cNvPr id="65" name="Рисунок 64" descr="Город"/>
        <xdr:cNvPicPr>
          <a:picLocks noChangeAspect="1"/>
        </xdr:cNvPicPr>
      </xdr:nvPicPr>
      <xdr:blipFill>
        <a:blip xmlns:r="http://schemas.openxmlformats.org/officeDocument/2006/relationships" r:embed="rId16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522040" y="6351332"/>
          <a:ext cx="272497" cy="272498"/>
        </a:xfrm>
        <a:prstGeom prst="rect">
          <a:avLst/>
        </a:prstGeom>
      </xdr:spPr>
    </xdr:pic>
    <xdr:clientData/>
  </xdr:twoCellAnchor>
  <xdr:twoCellAnchor editAs="oneCell">
    <xdr:from>
      <xdr:col>6</xdr:col>
      <xdr:colOff>202077</xdr:colOff>
      <xdr:row>32</xdr:row>
      <xdr:rowOff>38122</xdr:rowOff>
    </xdr:from>
    <xdr:to>
      <xdr:col>6</xdr:col>
      <xdr:colOff>440702</xdr:colOff>
      <xdr:row>33</xdr:row>
      <xdr:rowOff>86247</xdr:rowOff>
    </xdr:to>
    <xdr:pic>
      <xdr:nvPicPr>
        <xdr:cNvPr id="66" name="Рисунок 65" descr="Пейзаж холма"/>
        <xdr:cNvPicPr>
          <a:picLocks noChangeAspect="1"/>
        </xdr:cNvPicPr>
      </xdr:nvPicPr>
      <xdr:blipFill>
        <a:blip xmlns:r="http://schemas.openxmlformats.org/officeDocument/2006/relationships" r:embed="rId17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574427" y="6848497"/>
          <a:ext cx="238625" cy="23862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142876</xdr:colOff>
      <xdr:row>27</xdr:row>
      <xdr:rowOff>145138</xdr:rowOff>
    </xdr:from>
    <xdr:to>
      <xdr:col>6</xdr:col>
      <xdr:colOff>423689</xdr:colOff>
      <xdr:row>29</xdr:row>
      <xdr:rowOff>28158</xdr:rowOff>
    </xdr:to>
    <xdr:pic>
      <xdr:nvPicPr>
        <xdr:cNvPr id="67" name="Рисунок 66" descr="Рукопожатие"/>
        <xdr:cNvPicPr>
          <a:picLocks noChangeAspect="1"/>
        </xdr:cNvPicPr>
      </xdr:nvPicPr>
      <xdr:blipFill>
        <a:blip xmlns:r="http://schemas.openxmlformats.org/officeDocument/2006/relationships" r:embed="rId18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515226" y="5964913"/>
          <a:ext cx="280813" cy="283070"/>
        </a:xfrm>
        <a:prstGeom prst="rect">
          <a:avLst/>
        </a:prstGeom>
      </xdr:spPr>
    </xdr:pic>
    <xdr:clientData/>
  </xdr:twoCellAnchor>
  <xdr:twoCellAnchor editAs="oneCell">
    <xdr:from>
      <xdr:col>6</xdr:col>
      <xdr:colOff>192369</xdr:colOff>
      <xdr:row>34</xdr:row>
      <xdr:rowOff>56992</xdr:rowOff>
    </xdr:from>
    <xdr:to>
      <xdr:col>6</xdr:col>
      <xdr:colOff>447675</xdr:colOff>
      <xdr:row>34</xdr:row>
      <xdr:rowOff>312299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9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564719" y="7248367"/>
          <a:ext cx="255306" cy="255307"/>
        </a:xfrm>
        <a:prstGeom prst="rect">
          <a:avLst/>
        </a:prstGeom>
      </xdr:spPr>
    </xdr:pic>
    <xdr:clientData/>
  </xdr:twoCellAnchor>
  <xdr:twoCellAnchor>
    <xdr:from>
      <xdr:col>6</xdr:col>
      <xdr:colOff>476250</xdr:colOff>
      <xdr:row>34</xdr:row>
      <xdr:rowOff>390525</xdr:rowOff>
    </xdr:from>
    <xdr:to>
      <xdr:col>15</xdr:col>
      <xdr:colOff>533400</xdr:colOff>
      <xdr:row>34</xdr:row>
      <xdr:rowOff>392113</xdr:rowOff>
    </xdr:to>
    <xdr:cxnSp macro="">
      <xdr:nvCxnSpPr>
        <xdr:cNvPr id="70" name="Прямая соединительная линия 69"/>
        <xdr:cNvCxnSpPr/>
      </xdr:nvCxnSpPr>
      <xdr:spPr>
        <a:xfrm>
          <a:off x="7848600" y="7581900"/>
          <a:ext cx="7915275" cy="1588"/>
        </a:xfrm>
        <a:prstGeom prst="line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24</xdr:row>
      <xdr:rowOff>276225</xdr:rowOff>
    </xdr:from>
    <xdr:to>
      <xdr:col>15</xdr:col>
      <xdr:colOff>514350</xdr:colOff>
      <xdr:row>34</xdr:row>
      <xdr:rowOff>400050</xdr:rowOff>
    </xdr:to>
    <xdr:graphicFrame macro="">
      <xdr:nvGraphicFramePr>
        <xdr:cNvPr id="71" name="Схема 70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0" r:lo="rId21" r:qs="rId22" r:cs="rId2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0.0013</cdr:x>
      <cdr:y>0</cdr:y>
    </cdr:from>
    <cdr:to>
      <cdr:x>0.12647</cdr:x>
      <cdr:y>0.98969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4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200">
              <a:solidFill>
                <a:schemeClr val="accent2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Структура доходов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0.12018</cdr:x>
      <cdr:y>0.06</cdr:y>
    </cdr:from>
    <cdr:to>
      <cdr:x>0.22902</cdr:x>
      <cdr:y>0.3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9648" y="228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200">
              <a:solidFill>
                <a:schemeClr val="accent2">
                  <a:lumMod val="75000"/>
                </a:schemeClr>
              </a:solidFill>
            </a:rPr>
            <a:t>Доходы на одного</a:t>
          </a:r>
          <a:r>
            <a:rPr lang="ru-RU" sz="1200" baseline="0">
              <a:solidFill>
                <a:schemeClr val="accent2">
                  <a:lumMod val="75000"/>
                </a:schemeClr>
              </a:solidFill>
            </a:rPr>
            <a:t> жителя                                                                 </a:t>
          </a:r>
          <a:r>
            <a:rPr lang="ru-RU" sz="1100" baseline="0">
              <a:solidFill>
                <a:srgbClr val="002060"/>
              </a:solidFill>
              <a:latin typeface="Times New Roman" pitchFamily="18" charset="0"/>
              <a:cs typeface="Times New Roman" pitchFamily="18" charset="0"/>
            </a:rPr>
            <a:t>численность населения на 01.01.2024г</a:t>
          </a:r>
          <a:r>
            <a:rPr lang="ru-RU" sz="1100" b="1" baseline="0">
              <a:solidFill>
                <a:srgbClr val="002060"/>
              </a:solidFill>
              <a:latin typeface="Times New Roman" pitchFamily="18" charset="0"/>
              <a:cs typeface="Times New Roman" pitchFamily="18" charset="0"/>
            </a:rPr>
            <a:t>.   </a:t>
          </a:r>
          <a:r>
            <a:rPr lang="ru-RU" sz="1200" b="0" baseline="0">
              <a:solidFill>
                <a:schemeClr val="accent2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34 285</a:t>
          </a:r>
          <a:endParaRPr lang="ru-RU" sz="1200" b="0">
            <a:solidFill>
              <a:schemeClr val="accent2">
                <a:lumMod val="75000"/>
              </a:schemeClr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1609724</xdr:colOff>
      <xdr:row>23</xdr:row>
      <xdr:rowOff>85725</xdr:rowOff>
    </xdr:from>
    <xdr:to>
      <xdr:col>7</xdr:col>
      <xdr:colOff>2057399</xdr:colOff>
      <xdr:row>39</xdr:row>
      <xdr:rowOff>95250</xdr:rowOff>
    </xdr:to>
    <xdr:sp macro="" textlink="">
      <xdr:nvSpPr>
        <xdr:cNvPr id="62" name="Прямоугольник 61"/>
        <xdr:cNvSpPr/>
      </xdr:nvSpPr>
      <xdr:spPr>
        <a:xfrm>
          <a:off x="8077199" y="4581525"/>
          <a:ext cx="6791325" cy="3057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ru-RU" sz="1100">
              <a:solidFill>
                <a:srgbClr val="002060"/>
              </a:solidFill>
            </a:rPr>
            <a:t>Динамика</a:t>
          </a:r>
          <a:r>
            <a:rPr lang="ru-RU" sz="1100" baseline="0">
              <a:solidFill>
                <a:srgbClr val="002060"/>
              </a:solidFill>
            </a:rPr>
            <a:t> программной структуры расходов</a:t>
          </a: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ctr"/>
          <a:endParaRPr lang="ru-RU" sz="1100" baseline="0">
            <a:solidFill>
              <a:srgbClr val="002060"/>
            </a:solidFill>
          </a:endParaRPr>
        </a:p>
        <a:p>
          <a:pPr algn="l"/>
          <a:r>
            <a:rPr lang="ru-RU" sz="1100"/>
            <a:t>граммной структуры расходов</a:t>
          </a:r>
        </a:p>
      </xdr:txBody>
    </xdr:sp>
    <xdr:clientData/>
  </xdr:twoCellAnchor>
  <xdr:twoCellAnchor>
    <xdr:from>
      <xdr:col>4</xdr:col>
      <xdr:colOff>1666876</xdr:colOff>
      <xdr:row>34</xdr:row>
      <xdr:rowOff>38101</xdr:rowOff>
    </xdr:from>
    <xdr:to>
      <xdr:col>7</xdr:col>
      <xdr:colOff>1990726</xdr:colOff>
      <xdr:row>36</xdr:row>
      <xdr:rowOff>57151</xdr:rowOff>
    </xdr:to>
    <xdr:sp macro="" textlink="">
      <xdr:nvSpPr>
        <xdr:cNvPr id="43" name="Прямоугольник 42"/>
        <xdr:cNvSpPr/>
      </xdr:nvSpPr>
      <xdr:spPr>
        <a:xfrm>
          <a:off x="8229601" y="6629401"/>
          <a:ext cx="6667500" cy="400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1676401</xdr:colOff>
      <xdr:row>36</xdr:row>
      <xdr:rowOff>152401</xdr:rowOff>
    </xdr:from>
    <xdr:to>
      <xdr:col>7</xdr:col>
      <xdr:colOff>2000251</xdr:colOff>
      <xdr:row>38</xdr:row>
      <xdr:rowOff>171451</xdr:rowOff>
    </xdr:to>
    <xdr:sp macro="" textlink="">
      <xdr:nvSpPr>
        <xdr:cNvPr id="44" name="Прямоугольник 43"/>
        <xdr:cNvSpPr/>
      </xdr:nvSpPr>
      <xdr:spPr>
        <a:xfrm>
          <a:off x="8239126" y="7124701"/>
          <a:ext cx="6667500" cy="400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1666876</xdr:colOff>
      <xdr:row>31</xdr:row>
      <xdr:rowOff>114301</xdr:rowOff>
    </xdr:from>
    <xdr:to>
      <xdr:col>7</xdr:col>
      <xdr:colOff>1990726</xdr:colOff>
      <xdr:row>33</xdr:row>
      <xdr:rowOff>133351</xdr:rowOff>
    </xdr:to>
    <xdr:sp macro="" textlink="">
      <xdr:nvSpPr>
        <xdr:cNvPr id="42" name="Прямоугольник 41"/>
        <xdr:cNvSpPr/>
      </xdr:nvSpPr>
      <xdr:spPr>
        <a:xfrm>
          <a:off x="8229601" y="6134101"/>
          <a:ext cx="6667500" cy="400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1676401</xdr:colOff>
      <xdr:row>29</xdr:row>
      <xdr:rowOff>1</xdr:rowOff>
    </xdr:from>
    <xdr:to>
      <xdr:col>7</xdr:col>
      <xdr:colOff>2000251</xdr:colOff>
      <xdr:row>31</xdr:row>
      <xdr:rowOff>19051</xdr:rowOff>
    </xdr:to>
    <xdr:sp macro="" textlink="">
      <xdr:nvSpPr>
        <xdr:cNvPr id="41" name="Прямоугольник 40"/>
        <xdr:cNvSpPr/>
      </xdr:nvSpPr>
      <xdr:spPr>
        <a:xfrm>
          <a:off x="8239126" y="5638801"/>
          <a:ext cx="6667500" cy="400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1685926</xdr:colOff>
      <xdr:row>26</xdr:row>
      <xdr:rowOff>85726</xdr:rowOff>
    </xdr:from>
    <xdr:to>
      <xdr:col>7</xdr:col>
      <xdr:colOff>2009776</xdr:colOff>
      <xdr:row>28</xdr:row>
      <xdr:rowOff>104776</xdr:rowOff>
    </xdr:to>
    <xdr:sp macro="" textlink="">
      <xdr:nvSpPr>
        <xdr:cNvPr id="40" name="Прямоугольник 39"/>
        <xdr:cNvSpPr/>
      </xdr:nvSpPr>
      <xdr:spPr>
        <a:xfrm>
          <a:off x="8248651" y="5153026"/>
          <a:ext cx="6667500" cy="400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 editAs="oneCell">
    <xdr:from>
      <xdr:col>1</xdr:col>
      <xdr:colOff>762000</xdr:colOff>
      <xdr:row>6</xdr:row>
      <xdr:rowOff>104775</xdr:rowOff>
    </xdr:from>
    <xdr:to>
      <xdr:col>1</xdr:col>
      <xdr:colOff>762000</xdr:colOff>
      <xdr:row>6</xdr:row>
      <xdr:rowOff>190500</xdr:rowOff>
    </xdr:to>
    <xdr:pic>
      <xdr:nvPicPr>
        <xdr:cNvPr id="2" name="Рисунок 16" descr="Рисунок1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8192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6</xdr:row>
      <xdr:rowOff>19050</xdr:rowOff>
    </xdr:from>
    <xdr:to>
      <xdr:col>2</xdr:col>
      <xdr:colOff>666750</xdr:colOff>
      <xdr:row>6</xdr:row>
      <xdr:rowOff>190500</xdr:rowOff>
    </xdr:to>
    <xdr:pic>
      <xdr:nvPicPr>
        <xdr:cNvPr id="3" name="Рисунок 17" descr="Рисунок9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6950" y="17335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733425</xdr:colOff>
      <xdr:row>6</xdr:row>
      <xdr:rowOff>85725</xdr:rowOff>
    </xdr:from>
    <xdr:to>
      <xdr:col>4</xdr:col>
      <xdr:colOff>733425</xdr:colOff>
      <xdr:row>6</xdr:row>
      <xdr:rowOff>190500</xdr:rowOff>
    </xdr:to>
    <xdr:pic>
      <xdr:nvPicPr>
        <xdr:cNvPr id="4" name="Рисунок 18" descr="Рисунок10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34025" y="18002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790575</xdr:colOff>
      <xdr:row>6</xdr:row>
      <xdr:rowOff>114300</xdr:rowOff>
    </xdr:from>
    <xdr:to>
      <xdr:col>5</xdr:col>
      <xdr:colOff>790575</xdr:colOff>
      <xdr:row>6</xdr:row>
      <xdr:rowOff>190500</xdr:rowOff>
    </xdr:to>
    <xdr:pic>
      <xdr:nvPicPr>
        <xdr:cNvPr id="5" name="Рисунок 19" descr="Рисунок6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191375" y="18288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742950</xdr:colOff>
      <xdr:row>6</xdr:row>
      <xdr:rowOff>38100</xdr:rowOff>
    </xdr:from>
    <xdr:to>
      <xdr:col>6</xdr:col>
      <xdr:colOff>742950</xdr:colOff>
      <xdr:row>6</xdr:row>
      <xdr:rowOff>190500</xdr:rowOff>
    </xdr:to>
    <xdr:pic>
      <xdr:nvPicPr>
        <xdr:cNvPr id="6" name="Рисунок 20" descr="Рисунок5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743950" y="1752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1314450</xdr:colOff>
      <xdr:row>6</xdr:row>
      <xdr:rowOff>66675</xdr:rowOff>
    </xdr:from>
    <xdr:to>
      <xdr:col>7</xdr:col>
      <xdr:colOff>1314450</xdr:colOff>
      <xdr:row>6</xdr:row>
      <xdr:rowOff>190500</xdr:rowOff>
    </xdr:to>
    <xdr:pic>
      <xdr:nvPicPr>
        <xdr:cNvPr id="7" name="Рисунок 21" descr="Рисунок2.pn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915650" y="17811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857250</xdr:colOff>
      <xdr:row>6</xdr:row>
      <xdr:rowOff>85725</xdr:rowOff>
    </xdr:from>
    <xdr:to>
      <xdr:col>7</xdr:col>
      <xdr:colOff>857250</xdr:colOff>
      <xdr:row>6</xdr:row>
      <xdr:rowOff>190500</xdr:rowOff>
    </xdr:to>
    <xdr:pic>
      <xdr:nvPicPr>
        <xdr:cNvPr id="8" name="Рисунок 22" descr="Рисунок12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458450" y="18002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666750</xdr:colOff>
      <xdr:row>6</xdr:row>
      <xdr:rowOff>95250</xdr:rowOff>
    </xdr:from>
    <xdr:to>
      <xdr:col>3</xdr:col>
      <xdr:colOff>666750</xdr:colOff>
      <xdr:row>6</xdr:row>
      <xdr:rowOff>190500</xdr:rowOff>
    </xdr:to>
    <xdr:pic>
      <xdr:nvPicPr>
        <xdr:cNvPr id="9" name="Рисунок 23" descr="Рисунок16.pn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867150" y="18097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923925</xdr:colOff>
      <xdr:row>6</xdr:row>
      <xdr:rowOff>192058</xdr:rowOff>
    </xdr:from>
    <xdr:to>
      <xdr:col>1</xdr:col>
      <xdr:colOff>1165715</xdr:colOff>
      <xdr:row>8</xdr:row>
      <xdr:rowOff>35719</xdr:rowOff>
    </xdr:to>
    <xdr:pic>
      <xdr:nvPicPr>
        <xdr:cNvPr id="17" name="Рисунок 16" descr="Рисунок11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38238" y="1323152"/>
          <a:ext cx="241790" cy="23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862013</xdr:colOff>
      <xdr:row>6</xdr:row>
      <xdr:rowOff>150614</xdr:rowOff>
    </xdr:from>
    <xdr:to>
      <xdr:col>2</xdr:col>
      <xdr:colOff>1178719</xdr:colOff>
      <xdr:row>8</xdr:row>
      <xdr:rowOff>78013</xdr:rowOff>
    </xdr:to>
    <xdr:pic>
      <xdr:nvPicPr>
        <xdr:cNvPr id="18" name="Рисунок 17" descr="Рисунок9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95638" y="1281708"/>
          <a:ext cx="316706" cy="320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904876</xdr:colOff>
      <xdr:row>6</xdr:row>
      <xdr:rowOff>186456</xdr:rowOff>
    </xdr:from>
    <xdr:to>
      <xdr:col>4</xdr:col>
      <xdr:colOff>1161871</xdr:colOff>
      <xdr:row>8</xdr:row>
      <xdr:rowOff>47626</xdr:rowOff>
    </xdr:to>
    <xdr:pic>
      <xdr:nvPicPr>
        <xdr:cNvPr id="19" name="Рисунок 18" descr="Рисунок10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477126" y="1317550"/>
          <a:ext cx="256995" cy="254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928688</xdr:colOff>
      <xdr:row>7</xdr:row>
      <xdr:rowOff>30063</xdr:rowOff>
    </xdr:from>
    <xdr:to>
      <xdr:col>5</xdr:col>
      <xdr:colOff>1180968</xdr:colOff>
      <xdr:row>8</xdr:row>
      <xdr:rowOff>71438</xdr:rowOff>
    </xdr:to>
    <xdr:pic>
      <xdr:nvPicPr>
        <xdr:cNvPr id="20" name="Рисунок 19" descr="Рисунок6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620251" y="1363563"/>
          <a:ext cx="252280" cy="23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914400</xdr:colOff>
      <xdr:row>6</xdr:row>
      <xdr:rowOff>198238</xdr:rowOff>
    </xdr:from>
    <xdr:to>
      <xdr:col>6</xdr:col>
      <xdr:colOff>1214438</xdr:colOff>
      <xdr:row>9</xdr:row>
      <xdr:rowOff>2381</xdr:rowOff>
    </xdr:to>
    <xdr:pic>
      <xdr:nvPicPr>
        <xdr:cNvPr id="21" name="Рисунок 20" descr="Рисунок5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725275" y="1329332"/>
          <a:ext cx="300038" cy="304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971550</xdr:colOff>
      <xdr:row>7</xdr:row>
      <xdr:rowOff>16668</xdr:rowOff>
    </xdr:from>
    <xdr:to>
      <xdr:col>7</xdr:col>
      <xdr:colOff>1204913</xdr:colOff>
      <xdr:row>8</xdr:row>
      <xdr:rowOff>59531</xdr:rowOff>
    </xdr:to>
    <xdr:pic>
      <xdr:nvPicPr>
        <xdr:cNvPr id="22" name="Рисунок 22" descr="Рисунок12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901738" y="1350168"/>
          <a:ext cx="233363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923925</xdr:colOff>
      <xdr:row>7</xdr:row>
      <xdr:rowOff>14288</xdr:rowOff>
    </xdr:from>
    <xdr:to>
      <xdr:col>3</xdr:col>
      <xdr:colOff>1157288</xdr:colOff>
      <xdr:row>8</xdr:row>
      <xdr:rowOff>40482</xdr:rowOff>
    </xdr:to>
    <xdr:pic>
      <xdr:nvPicPr>
        <xdr:cNvPr id="23" name="Рисунок 23" descr="Рисунок16.pn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376863" y="1347788"/>
          <a:ext cx="233363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2038350</xdr:colOff>
      <xdr:row>9</xdr:row>
      <xdr:rowOff>47625</xdr:rowOff>
    </xdr:from>
    <xdr:to>
      <xdr:col>4</xdr:col>
      <xdr:colOff>1533525</xdr:colOff>
      <xdr:row>15</xdr:row>
      <xdr:rowOff>209550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2047875</xdr:colOff>
      <xdr:row>16</xdr:row>
      <xdr:rowOff>19051</xdr:rowOff>
    </xdr:from>
    <xdr:to>
      <xdr:col>4</xdr:col>
      <xdr:colOff>1543051</xdr:colOff>
      <xdr:row>39</xdr:row>
      <xdr:rowOff>95251</xdr:rowOff>
    </xdr:to>
    <xdr:graphicFrame macro="">
      <xdr:nvGraphicFramePr>
        <xdr:cNvPr id="25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85725</xdr:colOff>
      <xdr:row>24</xdr:row>
      <xdr:rowOff>47625</xdr:rowOff>
    </xdr:from>
    <xdr:to>
      <xdr:col>1</xdr:col>
      <xdr:colOff>1962150</xdr:colOff>
      <xdr:row>31</xdr:row>
      <xdr:rowOff>133350</xdr:rowOff>
    </xdr:to>
    <xdr:graphicFrame macro="">
      <xdr:nvGraphicFramePr>
        <xdr:cNvPr id="2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76200</xdr:colOff>
      <xdr:row>31</xdr:row>
      <xdr:rowOff>180975</xdr:rowOff>
    </xdr:from>
    <xdr:to>
      <xdr:col>1</xdr:col>
      <xdr:colOff>1952625</xdr:colOff>
      <xdr:row>39</xdr:row>
      <xdr:rowOff>76200</xdr:rowOff>
    </xdr:to>
    <xdr:graphicFrame macro="">
      <xdr:nvGraphicFramePr>
        <xdr:cNvPr id="27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85725</xdr:colOff>
      <xdr:row>16</xdr:row>
      <xdr:rowOff>9526</xdr:rowOff>
    </xdr:from>
    <xdr:to>
      <xdr:col>1</xdr:col>
      <xdr:colOff>1981200</xdr:colOff>
      <xdr:row>23</xdr:row>
      <xdr:rowOff>186015</xdr:rowOff>
    </xdr:to>
    <xdr:graphicFrame macro="">
      <xdr:nvGraphicFramePr>
        <xdr:cNvPr id="2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1609725</xdr:colOff>
      <xdr:row>9</xdr:row>
      <xdr:rowOff>47626</xdr:rowOff>
    </xdr:from>
    <xdr:to>
      <xdr:col>7</xdr:col>
      <xdr:colOff>2076450</xdr:colOff>
      <xdr:row>22</xdr:row>
      <xdr:rowOff>171451</xdr:rowOff>
    </xdr:to>
    <xdr:graphicFrame macro="">
      <xdr:nvGraphicFramePr>
        <xdr:cNvPr id="29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</xdr:col>
      <xdr:colOff>504825</xdr:colOff>
      <xdr:row>1</xdr:row>
      <xdr:rowOff>1</xdr:rowOff>
    </xdr:from>
    <xdr:to>
      <xdr:col>1</xdr:col>
      <xdr:colOff>1616931</xdr:colOff>
      <xdr:row>4</xdr:row>
      <xdr:rowOff>28575</xdr:rowOff>
    </xdr:to>
    <xdr:pic>
      <xdr:nvPicPr>
        <xdr:cNvPr id="32" name="Рисунок 19" descr="Рисунок28.png">
          <a:hlinkClick xmlns:r="http://schemas.openxmlformats.org/officeDocument/2006/relationships" r:id="rId22" tooltip="В Аннинском районе 65 населённых пунктов в составе одного городского и  22 сельских поселений ПОДРОБНЕЕ...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28650" y="76201"/>
          <a:ext cx="1112106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1</xdr:row>
      <xdr:rowOff>0</xdr:rowOff>
    </xdr:from>
    <xdr:to>
      <xdr:col>7</xdr:col>
      <xdr:colOff>1038225</xdr:colOff>
      <xdr:row>3</xdr:row>
      <xdr:rowOff>19050</xdr:rowOff>
    </xdr:to>
    <xdr:pic>
      <xdr:nvPicPr>
        <xdr:cNvPr id="33" name="Picture 60" descr="C:\Users\dohod5\Pictures\Аннинский\5.pn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477875" y="762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1766888</xdr:colOff>
      <xdr:row>31</xdr:row>
      <xdr:rowOff>158103</xdr:rowOff>
    </xdr:from>
    <xdr:to>
      <xdr:col>4</xdr:col>
      <xdr:colOff>2072056</xdr:colOff>
      <xdr:row>33</xdr:row>
      <xdr:rowOff>82271</xdr:rowOff>
    </xdr:to>
    <xdr:pic>
      <xdr:nvPicPr>
        <xdr:cNvPr id="34" name="Рисунок 33" descr="Монеты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8329613" y="6177903"/>
          <a:ext cx="305168" cy="3051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1785938</xdr:colOff>
      <xdr:row>34</xdr:row>
      <xdr:rowOff>81992</xdr:rowOff>
    </xdr:from>
    <xdr:to>
      <xdr:col>4</xdr:col>
      <xdr:colOff>2090897</xdr:colOff>
      <xdr:row>36</xdr:row>
      <xdr:rowOff>5951</xdr:rowOff>
    </xdr:to>
    <xdr:pic>
      <xdr:nvPicPr>
        <xdr:cNvPr id="35" name="Рисунок 34" descr="Трактор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8348663" y="6673292"/>
          <a:ext cx="304959" cy="304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1766888</xdr:colOff>
      <xdr:row>29</xdr:row>
      <xdr:rowOff>66676</xdr:rowOff>
    </xdr:from>
    <xdr:to>
      <xdr:col>4</xdr:col>
      <xdr:colOff>2072056</xdr:colOff>
      <xdr:row>30</xdr:row>
      <xdr:rowOff>181344</xdr:rowOff>
    </xdr:to>
    <xdr:pic>
      <xdr:nvPicPr>
        <xdr:cNvPr id="36" name="Рисунок 35" descr="Город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8329613" y="5705476"/>
          <a:ext cx="305168" cy="3051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1824037</xdr:colOff>
      <xdr:row>26</xdr:row>
      <xdr:rowOff>168437</xdr:rowOff>
    </xdr:from>
    <xdr:to>
      <xdr:col>4</xdr:col>
      <xdr:colOff>2050691</xdr:colOff>
      <xdr:row>28</xdr:row>
      <xdr:rowOff>14091</xdr:rowOff>
    </xdr:to>
    <xdr:pic>
      <xdr:nvPicPr>
        <xdr:cNvPr id="37" name="Picture 11" descr="C:\Users\dohod5\Pictures\Аннинский\10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8386762" y="5235737"/>
          <a:ext cx="226654" cy="226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1809751</xdr:colOff>
      <xdr:row>37</xdr:row>
      <xdr:rowOff>14811</xdr:rowOff>
    </xdr:from>
    <xdr:to>
      <xdr:col>4</xdr:col>
      <xdr:colOff>2095501</xdr:colOff>
      <xdr:row>38</xdr:row>
      <xdr:rowOff>110061</xdr:rowOff>
    </xdr:to>
    <xdr:pic>
      <xdr:nvPicPr>
        <xdr:cNvPr id="38" name="Рисунок 37" descr="Книги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8372476" y="7177611"/>
          <a:ext cx="28575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2073530</xdr:colOff>
      <xdr:row>23</xdr:row>
      <xdr:rowOff>161925</xdr:rowOff>
    </xdr:from>
    <xdr:to>
      <xdr:col>7</xdr:col>
      <xdr:colOff>1914523</xdr:colOff>
      <xdr:row>39</xdr:row>
      <xdr:rowOff>180975</xdr:rowOff>
    </xdr:to>
    <xdr:graphicFrame macro="">
      <xdr:nvGraphicFramePr>
        <xdr:cNvPr id="39" name="Диаграмма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0.13483</cdr:x>
      <cdr:y>0.32653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>
              <a:solidFill>
                <a:srgbClr val="002060"/>
              </a:solidFill>
            </a:rPr>
            <a:t>Расходы бюджета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20</xdr:row>
      <xdr:rowOff>1</xdr:rowOff>
    </xdr:from>
    <xdr:to>
      <xdr:col>10</xdr:col>
      <xdr:colOff>66674</xdr:colOff>
      <xdr:row>35</xdr:row>
      <xdr:rowOff>19052</xdr:rowOff>
    </xdr:to>
    <xdr:sp macro="" textlink="">
      <xdr:nvSpPr>
        <xdr:cNvPr id="33" name="Прямоугольник 32"/>
        <xdr:cNvSpPr/>
      </xdr:nvSpPr>
      <xdr:spPr>
        <a:xfrm>
          <a:off x="9153525" y="3914776"/>
          <a:ext cx="5448299" cy="36290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ru-RU" sz="1100">
            <a:solidFill>
              <a:srgbClr val="002060"/>
            </a:solidFill>
          </a:endParaRPr>
        </a:p>
        <a:p>
          <a:pPr algn="l"/>
          <a:r>
            <a:rPr lang="ru-RU" sz="1100">
              <a:solidFill>
                <a:srgbClr val="002060"/>
              </a:solidFill>
            </a:rPr>
            <a:t>Динамика средней заработной платы по основным видам работников</a:t>
          </a: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l"/>
          <a:endParaRPr lang="ru-RU" sz="1100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1504950</xdr:colOff>
      <xdr:row>3</xdr:row>
      <xdr:rowOff>28575</xdr:rowOff>
    </xdr:from>
    <xdr:to>
      <xdr:col>10</xdr:col>
      <xdr:colOff>66675</xdr:colOff>
      <xdr:row>19</xdr:row>
      <xdr:rowOff>133350</xdr:rowOff>
    </xdr:to>
    <xdr:sp macro="" textlink="">
      <xdr:nvSpPr>
        <xdr:cNvPr id="27" name="Прямоугольник 26"/>
        <xdr:cNvSpPr/>
      </xdr:nvSpPr>
      <xdr:spPr>
        <a:xfrm>
          <a:off x="9039225" y="676275"/>
          <a:ext cx="5848350" cy="3276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ru-RU" sz="1100">
              <a:solidFill>
                <a:srgbClr val="002060"/>
              </a:solidFill>
            </a:rPr>
            <a:t>Распределение</a:t>
          </a:r>
          <a:r>
            <a:rPr lang="ru-RU" sz="1100" baseline="0">
              <a:solidFill>
                <a:srgbClr val="002060"/>
              </a:solidFill>
            </a:rPr>
            <a:t> бюджетных ассигнований и публичных нормативных обязательств</a:t>
          </a:r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</xdr:txBody>
    </xdr:sp>
    <xdr:clientData/>
  </xdr:twoCellAnchor>
  <xdr:twoCellAnchor>
    <xdr:from>
      <xdr:col>0</xdr:col>
      <xdr:colOff>95249</xdr:colOff>
      <xdr:row>3</xdr:row>
      <xdr:rowOff>38100</xdr:rowOff>
    </xdr:from>
    <xdr:to>
      <xdr:col>4</xdr:col>
      <xdr:colOff>800099</xdr:colOff>
      <xdr:row>19</xdr:row>
      <xdr:rowOff>133350</xdr:rowOff>
    </xdr:to>
    <xdr:sp macro="" textlink="">
      <xdr:nvSpPr>
        <xdr:cNvPr id="56" name="Прямоугольник 55"/>
        <xdr:cNvSpPr/>
      </xdr:nvSpPr>
      <xdr:spPr>
        <a:xfrm>
          <a:off x="95249" y="685800"/>
          <a:ext cx="4524375" cy="3267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ru-RU" sz="1100">
              <a:solidFill>
                <a:srgbClr val="002060"/>
              </a:solidFill>
            </a:rPr>
            <a:t>Расходы</a:t>
          </a:r>
          <a:r>
            <a:rPr lang="ru-RU" sz="1100" baseline="0">
              <a:solidFill>
                <a:srgbClr val="002060"/>
              </a:solidFill>
            </a:rPr>
            <a:t> по разделам</a:t>
          </a:r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895350</xdr:colOff>
      <xdr:row>3</xdr:row>
      <xdr:rowOff>38100</xdr:rowOff>
    </xdr:from>
    <xdr:to>
      <xdr:col>6</xdr:col>
      <xdr:colOff>1409700</xdr:colOff>
      <xdr:row>19</xdr:row>
      <xdr:rowOff>133350</xdr:rowOff>
    </xdr:to>
    <xdr:sp macro="" textlink="">
      <xdr:nvSpPr>
        <xdr:cNvPr id="43" name="Прямоугольник 42"/>
        <xdr:cNvSpPr/>
      </xdr:nvSpPr>
      <xdr:spPr>
        <a:xfrm>
          <a:off x="4714875" y="685800"/>
          <a:ext cx="4229100" cy="3267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ru-RU" sz="1100">
              <a:solidFill>
                <a:srgbClr val="002060"/>
              </a:solidFill>
            </a:rPr>
            <a:t>Ведомственная</a:t>
          </a:r>
          <a:r>
            <a:rPr lang="ru-RU" sz="1100" baseline="0">
              <a:solidFill>
                <a:srgbClr val="002060"/>
              </a:solidFill>
            </a:rPr>
            <a:t> структура расходов</a:t>
          </a:r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  <a:p>
          <a:pPr algn="ctr"/>
          <a:endParaRPr lang="ru-RU" sz="1100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4</xdr:col>
      <xdr:colOff>650746</xdr:colOff>
      <xdr:row>31</xdr:row>
      <xdr:rowOff>269493</xdr:rowOff>
    </xdr:from>
    <xdr:to>
      <xdr:col>4</xdr:col>
      <xdr:colOff>1066633</xdr:colOff>
      <xdr:row>33</xdr:row>
      <xdr:rowOff>68604</xdr:rowOff>
    </xdr:to>
    <xdr:pic>
      <xdr:nvPicPr>
        <xdr:cNvPr id="26" name="Рисунок 25" descr="Рисунок7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4470271" y="6794118"/>
          <a:ext cx="415887" cy="418236"/>
        </a:xfrm>
        <a:prstGeom prst="rect">
          <a:avLst/>
        </a:prstGeom>
      </xdr:spPr>
    </xdr:pic>
    <xdr:clientData/>
  </xdr:twoCellAnchor>
  <xdr:twoCellAnchor editAs="oneCell">
    <xdr:from>
      <xdr:col>2</xdr:col>
      <xdr:colOff>697443</xdr:colOff>
      <xdr:row>29</xdr:row>
      <xdr:rowOff>240243</xdr:rowOff>
    </xdr:from>
    <xdr:to>
      <xdr:col>2</xdr:col>
      <xdr:colOff>1116093</xdr:colOff>
      <xdr:row>31</xdr:row>
      <xdr:rowOff>39768</xdr:rowOff>
    </xdr:to>
    <xdr:pic>
      <xdr:nvPicPr>
        <xdr:cNvPr id="28" name="Рисунок 27" descr="Рисунок37.png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02218" y="6145743"/>
          <a:ext cx="418650" cy="418650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29</xdr:row>
      <xdr:rowOff>249763</xdr:rowOff>
    </xdr:from>
    <xdr:to>
      <xdr:col>5</xdr:col>
      <xdr:colOff>1044317</xdr:colOff>
      <xdr:row>31</xdr:row>
      <xdr:rowOff>67406</xdr:rowOff>
    </xdr:to>
    <xdr:pic>
      <xdr:nvPicPr>
        <xdr:cNvPr id="30" name="Рисунок 29" descr="Рисунок34.png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115050" y="6155263"/>
          <a:ext cx="434717" cy="43676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31</xdr:row>
      <xdr:rowOff>336948</xdr:rowOff>
    </xdr:from>
    <xdr:to>
      <xdr:col>5</xdr:col>
      <xdr:colOff>993173</xdr:colOff>
      <xdr:row>33</xdr:row>
      <xdr:rowOff>28575</xdr:rowOff>
    </xdr:to>
    <xdr:pic>
      <xdr:nvPicPr>
        <xdr:cNvPr id="31" name="Рисунок 30" descr="Рисунок35.png"/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162675" y="6861573"/>
          <a:ext cx="335948" cy="310752"/>
        </a:xfrm>
        <a:prstGeom prst="rect">
          <a:avLst/>
        </a:prstGeom>
      </xdr:spPr>
    </xdr:pic>
    <xdr:clientData/>
  </xdr:twoCellAnchor>
  <xdr:twoCellAnchor editAs="oneCell">
    <xdr:from>
      <xdr:col>4</xdr:col>
      <xdr:colOff>714220</xdr:colOff>
      <xdr:row>29</xdr:row>
      <xdr:rowOff>295120</xdr:rowOff>
    </xdr:from>
    <xdr:to>
      <xdr:col>4</xdr:col>
      <xdr:colOff>1058438</xdr:colOff>
      <xdr:row>31</xdr:row>
      <xdr:rowOff>20213</xdr:rowOff>
    </xdr:to>
    <xdr:pic>
      <xdr:nvPicPr>
        <xdr:cNvPr id="32" name="Рисунок 31" descr="Рисунок21.png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4533745" y="6200620"/>
          <a:ext cx="344218" cy="344218"/>
        </a:xfrm>
        <a:prstGeom prst="rect">
          <a:avLst/>
        </a:prstGeom>
      </xdr:spPr>
    </xdr:pic>
    <xdr:clientData/>
  </xdr:twoCellAnchor>
  <xdr:twoCellAnchor editAs="oneCell">
    <xdr:from>
      <xdr:col>3</xdr:col>
      <xdr:colOff>709497</xdr:colOff>
      <xdr:row>29</xdr:row>
      <xdr:rowOff>338020</xdr:rowOff>
    </xdr:from>
    <xdr:to>
      <xdr:col>3</xdr:col>
      <xdr:colOff>1015781</xdr:colOff>
      <xdr:row>31</xdr:row>
      <xdr:rowOff>25179</xdr:rowOff>
    </xdr:to>
    <xdr:pic>
      <xdr:nvPicPr>
        <xdr:cNvPr id="34" name="Рисунок 33" descr="2385517.png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671647" y="6243520"/>
          <a:ext cx="306284" cy="306284"/>
        </a:xfrm>
        <a:prstGeom prst="rect">
          <a:avLst/>
        </a:prstGeom>
      </xdr:spPr>
    </xdr:pic>
    <xdr:clientData/>
  </xdr:twoCellAnchor>
  <xdr:twoCellAnchor editAs="oneCell">
    <xdr:from>
      <xdr:col>2</xdr:col>
      <xdr:colOff>658285</xdr:colOff>
      <xdr:row>31</xdr:row>
      <xdr:rowOff>250060</xdr:rowOff>
    </xdr:from>
    <xdr:to>
      <xdr:col>2</xdr:col>
      <xdr:colOff>1165070</xdr:colOff>
      <xdr:row>33</xdr:row>
      <xdr:rowOff>133701</xdr:rowOff>
    </xdr:to>
    <xdr:pic>
      <xdr:nvPicPr>
        <xdr:cNvPr id="35" name="Рисунок 34" descr="Рисунок32.pn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63060" y="6774685"/>
          <a:ext cx="506785" cy="502766"/>
        </a:xfrm>
        <a:prstGeom prst="rect">
          <a:avLst/>
        </a:prstGeom>
      </xdr:spPr>
    </xdr:pic>
    <xdr:clientData/>
  </xdr:twoCellAnchor>
  <xdr:twoCellAnchor editAs="oneCell">
    <xdr:from>
      <xdr:col>3</xdr:col>
      <xdr:colOff>650718</xdr:colOff>
      <xdr:row>31</xdr:row>
      <xdr:rowOff>326260</xdr:rowOff>
    </xdr:from>
    <xdr:to>
      <xdr:col>3</xdr:col>
      <xdr:colOff>981700</xdr:colOff>
      <xdr:row>33</xdr:row>
      <xdr:rowOff>38117</xdr:rowOff>
    </xdr:to>
    <xdr:pic>
      <xdr:nvPicPr>
        <xdr:cNvPr id="36" name="Рисунок 35" descr="2174629.png"/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612868" y="6850885"/>
          <a:ext cx="330982" cy="330982"/>
        </a:xfrm>
        <a:prstGeom prst="rect">
          <a:avLst/>
        </a:prstGeom>
      </xdr:spPr>
    </xdr:pic>
    <xdr:clientData/>
  </xdr:twoCellAnchor>
  <xdr:twoCellAnchor>
    <xdr:from>
      <xdr:col>2</xdr:col>
      <xdr:colOff>14287</xdr:colOff>
      <xdr:row>4</xdr:row>
      <xdr:rowOff>28575</xdr:rowOff>
    </xdr:from>
    <xdr:to>
      <xdr:col>4</xdr:col>
      <xdr:colOff>714375</xdr:colOff>
      <xdr:row>19</xdr:row>
      <xdr:rowOff>95250</xdr:rowOff>
    </xdr:to>
    <xdr:graphicFrame macro="">
      <xdr:nvGraphicFramePr>
        <xdr:cNvPr id="41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838200</xdr:colOff>
      <xdr:row>4</xdr:row>
      <xdr:rowOff>133350</xdr:rowOff>
    </xdr:from>
    <xdr:to>
      <xdr:col>6</xdr:col>
      <xdr:colOff>1390650</xdr:colOff>
      <xdr:row>19</xdr:row>
      <xdr:rowOff>180975</xdr:rowOff>
    </xdr:to>
    <xdr:graphicFrame macro="">
      <xdr:nvGraphicFramePr>
        <xdr:cNvPr id="44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66675</xdr:colOff>
      <xdr:row>21</xdr:row>
      <xdr:rowOff>40481</xdr:rowOff>
    </xdr:from>
    <xdr:to>
      <xdr:col>9</xdr:col>
      <xdr:colOff>1652587</xdr:colOff>
      <xdr:row>34</xdr:row>
      <xdr:rowOff>142875</xdr:rowOff>
    </xdr:to>
    <xdr:graphicFrame macro="">
      <xdr:nvGraphicFramePr>
        <xdr:cNvPr id="40" name="Диаграмма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495300</xdr:colOff>
      <xdr:row>0</xdr:row>
      <xdr:rowOff>95250</xdr:rowOff>
    </xdr:from>
    <xdr:to>
      <xdr:col>9</xdr:col>
      <xdr:colOff>866775</xdr:colOff>
      <xdr:row>2</xdr:row>
      <xdr:rowOff>85725</xdr:rowOff>
    </xdr:to>
    <xdr:pic>
      <xdr:nvPicPr>
        <xdr:cNvPr id="42" name="Picture 60" descr="C:\Users\dohod5\Pictures\Аннинский\5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830300" y="9525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21</xdr:row>
      <xdr:rowOff>123825</xdr:rowOff>
    </xdr:from>
    <xdr:to>
      <xdr:col>2</xdr:col>
      <xdr:colOff>1887600</xdr:colOff>
      <xdr:row>25</xdr:row>
      <xdr:rowOff>50007</xdr:rowOff>
    </xdr:to>
    <xdr:sp macro="" textlink="">
      <xdr:nvSpPr>
        <xdr:cNvPr id="46" name="Скругленный прямоугольник 45"/>
        <xdr:cNvSpPr/>
      </xdr:nvSpPr>
      <xdr:spPr>
        <a:xfrm>
          <a:off x="0" y="4314825"/>
          <a:ext cx="1887600" cy="866776"/>
        </a:xfrm>
        <a:prstGeom prst="round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noFill/>
          </a:endParaRPr>
        </a:p>
      </xdr:txBody>
    </xdr:sp>
    <xdr:clientData/>
  </xdr:twoCellAnchor>
  <xdr:twoCellAnchor editAs="oneCell">
    <xdr:from>
      <xdr:col>4</xdr:col>
      <xdr:colOff>809625</xdr:colOff>
      <xdr:row>21</xdr:row>
      <xdr:rowOff>139685</xdr:rowOff>
    </xdr:from>
    <xdr:to>
      <xdr:col>4</xdr:col>
      <xdr:colOff>1123277</xdr:colOff>
      <xdr:row>23</xdr:row>
      <xdr:rowOff>15187</xdr:rowOff>
    </xdr:to>
    <xdr:pic>
      <xdr:nvPicPr>
        <xdr:cNvPr id="47" name="Рисунок 46" descr="Монеты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4619625" y="4330685"/>
          <a:ext cx="313652" cy="313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742950</xdr:colOff>
      <xdr:row>21</xdr:row>
      <xdr:rowOff>132630</xdr:rowOff>
    </xdr:from>
    <xdr:to>
      <xdr:col>3</xdr:col>
      <xdr:colOff>1056387</xdr:colOff>
      <xdr:row>23</xdr:row>
      <xdr:rowOff>7917</xdr:rowOff>
    </xdr:to>
    <xdr:pic>
      <xdr:nvPicPr>
        <xdr:cNvPr id="48" name="Рисунок 47" descr="Трактор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647950" y="4323630"/>
          <a:ext cx="313437" cy="3134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771525</xdr:colOff>
      <xdr:row>21</xdr:row>
      <xdr:rowOff>136364</xdr:rowOff>
    </xdr:from>
    <xdr:to>
      <xdr:col>5</xdr:col>
      <xdr:colOff>1085177</xdr:colOff>
      <xdr:row>23</xdr:row>
      <xdr:rowOff>11866</xdr:rowOff>
    </xdr:to>
    <xdr:pic>
      <xdr:nvPicPr>
        <xdr:cNvPr id="49" name="Рисунок 48" descr="Город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486525" y="4327364"/>
          <a:ext cx="313652" cy="313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771526</xdr:colOff>
      <xdr:row>21</xdr:row>
      <xdr:rowOff>173833</xdr:rowOff>
    </xdr:from>
    <xdr:to>
      <xdr:col>6</xdr:col>
      <xdr:colOff>1026320</xdr:colOff>
      <xdr:row>22</xdr:row>
      <xdr:rowOff>238127</xdr:rowOff>
    </xdr:to>
    <xdr:pic>
      <xdr:nvPicPr>
        <xdr:cNvPr id="50" name="Picture 11" descr="C:\Users\dohod5\Pictures\Аннинский\10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8391526" y="4364833"/>
          <a:ext cx="254794" cy="254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740568</xdr:colOff>
      <xdr:row>21</xdr:row>
      <xdr:rowOff>158317</xdr:rowOff>
    </xdr:from>
    <xdr:to>
      <xdr:col>2</xdr:col>
      <xdr:colOff>1034262</xdr:colOff>
      <xdr:row>23</xdr:row>
      <xdr:rowOff>13861</xdr:rowOff>
    </xdr:to>
    <xdr:pic>
      <xdr:nvPicPr>
        <xdr:cNvPr id="51" name="Рисунок 50" descr="Книги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740568" y="4349317"/>
          <a:ext cx="293694" cy="2936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</xdr:colOff>
      <xdr:row>21</xdr:row>
      <xdr:rowOff>133350</xdr:rowOff>
    </xdr:from>
    <xdr:to>
      <xdr:col>3</xdr:col>
      <xdr:colOff>1897125</xdr:colOff>
      <xdr:row>25</xdr:row>
      <xdr:rowOff>59532</xdr:rowOff>
    </xdr:to>
    <xdr:sp macro="" textlink="">
      <xdr:nvSpPr>
        <xdr:cNvPr id="52" name="Скругленный прямоугольник 51"/>
        <xdr:cNvSpPr/>
      </xdr:nvSpPr>
      <xdr:spPr>
        <a:xfrm>
          <a:off x="1914525" y="4324350"/>
          <a:ext cx="1887600" cy="866776"/>
        </a:xfrm>
        <a:prstGeom prst="round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noFill/>
          </a:endParaRPr>
        </a:p>
      </xdr:txBody>
    </xdr:sp>
    <xdr:clientData/>
  </xdr:twoCellAnchor>
  <xdr:twoCellAnchor>
    <xdr:from>
      <xdr:col>4</xdr:col>
      <xdr:colOff>9525</xdr:colOff>
      <xdr:row>21</xdr:row>
      <xdr:rowOff>133349</xdr:rowOff>
    </xdr:from>
    <xdr:to>
      <xdr:col>4</xdr:col>
      <xdr:colOff>1897125</xdr:colOff>
      <xdr:row>25</xdr:row>
      <xdr:rowOff>119062</xdr:rowOff>
    </xdr:to>
    <xdr:sp macro="" textlink="">
      <xdr:nvSpPr>
        <xdr:cNvPr id="53" name="Скругленный прямоугольник 52"/>
        <xdr:cNvSpPr/>
      </xdr:nvSpPr>
      <xdr:spPr>
        <a:xfrm>
          <a:off x="3819525" y="4324349"/>
          <a:ext cx="1887600" cy="926307"/>
        </a:xfrm>
        <a:prstGeom prst="round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noFill/>
          </a:endParaRPr>
        </a:p>
      </xdr:txBody>
    </xdr:sp>
    <xdr:clientData/>
  </xdr:twoCellAnchor>
  <xdr:twoCellAnchor>
    <xdr:from>
      <xdr:col>5</xdr:col>
      <xdr:colOff>19050</xdr:colOff>
      <xdr:row>21</xdr:row>
      <xdr:rowOff>133350</xdr:rowOff>
    </xdr:from>
    <xdr:to>
      <xdr:col>6</xdr:col>
      <xdr:colOff>1650</xdr:colOff>
      <xdr:row>25</xdr:row>
      <xdr:rowOff>59532</xdr:rowOff>
    </xdr:to>
    <xdr:sp macro="" textlink="">
      <xdr:nvSpPr>
        <xdr:cNvPr id="54" name="Скругленный прямоугольник 53"/>
        <xdr:cNvSpPr/>
      </xdr:nvSpPr>
      <xdr:spPr>
        <a:xfrm>
          <a:off x="5734050" y="4324350"/>
          <a:ext cx="1887600" cy="866776"/>
        </a:xfrm>
        <a:prstGeom prst="round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noFill/>
          </a:endParaRPr>
        </a:p>
      </xdr:txBody>
    </xdr:sp>
    <xdr:clientData/>
  </xdr:twoCellAnchor>
  <xdr:twoCellAnchor>
    <xdr:from>
      <xdr:col>6</xdr:col>
      <xdr:colOff>28575</xdr:colOff>
      <xdr:row>21</xdr:row>
      <xdr:rowOff>133350</xdr:rowOff>
    </xdr:from>
    <xdr:to>
      <xdr:col>7</xdr:col>
      <xdr:colOff>11175</xdr:colOff>
      <xdr:row>25</xdr:row>
      <xdr:rowOff>59532</xdr:rowOff>
    </xdr:to>
    <xdr:sp macro="" textlink="">
      <xdr:nvSpPr>
        <xdr:cNvPr id="55" name="Скругленный прямоугольник 54"/>
        <xdr:cNvSpPr/>
      </xdr:nvSpPr>
      <xdr:spPr>
        <a:xfrm>
          <a:off x="7648575" y="4324350"/>
          <a:ext cx="1780444" cy="866776"/>
        </a:xfrm>
        <a:prstGeom prst="round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noFill/>
          </a:endParaRPr>
        </a:p>
      </xdr:txBody>
    </xdr:sp>
    <xdr:clientData/>
  </xdr:twoCellAnchor>
  <xdr:twoCellAnchor>
    <xdr:from>
      <xdr:col>0</xdr:col>
      <xdr:colOff>104774</xdr:colOff>
      <xdr:row>26</xdr:row>
      <xdr:rowOff>66675</xdr:rowOff>
    </xdr:from>
    <xdr:to>
      <xdr:col>5</xdr:col>
      <xdr:colOff>1838325</xdr:colOff>
      <xdr:row>29</xdr:row>
      <xdr:rowOff>38100</xdr:rowOff>
    </xdr:to>
    <xdr:sp macro="" textlink="">
      <xdr:nvSpPr>
        <xdr:cNvPr id="37" name="Прямоугольник 36"/>
        <xdr:cNvSpPr/>
      </xdr:nvSpPr>
      <xdr:spPr>
        <a:xfrm>
          <a:off x="104774" y="5400675"/>
          <a:ext cx="7410451" cy="5429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ru-RU" sz="1100">
              <a:solidFill>
                <a:srgbClr val="002060"/>
              </a:solidFill>
            </a:rPr>
            <a:t>Бюджетные</a:t>
          </a:r>
          <a:r>
            <a:rPr lang="ru-RU" sz="1100" baseline="0">
              <a:solidFill>
                <a:srgbClr val="002060"/>
              </a:solidFill>
            </a:rPr>
            <a:t> средства расходуются на:</a:t>
          </a:r>
        </a:p>
        <a:p>
          <a:pPr algn="l"/>
          <a:endParaRPr lang="ru-RU" sz="1100" baseline="0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1514475</xdr:colOff>
      <xdr:row>4</xdr:row>
      <xdr:rowOff>123825</xdr:rowOff>
    </xdr:from>
    <xdr:to>
      <xdr:col>10</xdr:col>
      <xdr:colOff>66675</xdr:colOff>
      <xdr:row>19</xdr:row>
      <xdr:rowOff>133350</xdr:rowOff>
    </xdr:to>
    <xdr:graphicFrame macro="">
      <xdr:nvGraphicFramePr>
        <xdr:cNvPr id="38" name="Диаграмма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4</xdr:row>
      <xdr:rowOff>104775</xdr:rowOff>
    </xdr:from>
    <xdr:to>
      <xdr:col>0</xdr:col>
      <xdr:colOff>762000</xdr:colOff>
      <xdr:row>4</xdr:row>
      <xdr:rowOff>190500</xdr:rowOff>
    </xdr:to>
    <xdr:pic>
      <xdr:nvPicPr>
        <xdr:cNvPr id="6" name="Рисунок 16" descr="Рисунок1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257300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19050</xdr:rowOff>
    </xdr:from>
    <xdr:to>
      <xdr:col>1</xdr:col>
      <xdr:colOff>666750</xdr:colOff>
      <xdr:row>4</xdr:row>
      <xdr:rowOff>190500</xdr:rowOff>
    </xdr:to>
    <xdr:pic>
      <xdr:nvPicPr>
        <xdr:cNvPr id="7" name="Рисунок 17" descr="Рисунок9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00375" y="11715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733425</xdr:colOff>
      <xdr:row>4</xdr:row>
      <xdr:rowOff>85725</xdr:rowOff>
    </xdr:from>
    <xdr:to>
      <xdr:col>3</xdr:col>
      <xdr:colOff>733425</xdr:colOff>
      <xdr:row>4</xdr:row>
      <xdr:rowOff>190500</xdr:rowOff>
    </xdr:to>
    <xdr:pic>
      <xdr:nvPicPr>
        <xdr:cNvPr id="8" name="Рисунок 18" descr="Рисунок10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96150" y="12382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790575</xdr:colOff>
      <xdr:row>4</xdr:row>
      <xdr:rowOff>114300</xdr:rowOff>
    </xdr:from>
    <xdr:to>
      <xdr:col>4</xdr:col>
      <xdr:colOff>790575</xdr:colOff>
      <xdr:row>4</xdr:row>
      <xdr:rowOff>190500</xdr:rowOff>
    </xdr:to>
    <xdr:pic>
      <xdr:nvPicPr>
        <xdr:cNvPr id="9" name="Рисунок 19" descr="Рисунок6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467850" y="126682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742950</xdr:colOff>
      <xdr:row>4</xdr:row>
      <xdr:rowOff>38100</xdr:rowOff>
    </xdr:from>
    <xdr:to>
      <xdr:col>5</xdr:col>
      <xdr:colOff>742950</xdr:colOff>
      <xdr:row>4</xdr:row>
      <xdr:rowOff>190500</xdr:rowOff>
    </xdr:to>
    <xdr:pic>
      <xdr:nvPicPr>
        <xdr:cNvPr id="10" name="Рисунок 20" descr="Рисунок5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34775" y="11906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4</xdr:row>
      <xdr:rowOff>66675</xdr:rowOff>
    </xdr:from>
    <xdr:to>
      <xdr:col>6</xdr:col>
      <xdr:colOff>1314450</xdr:colOff>
      <xdr:row>4</xdr:row>
      <xdr:rowOff>190500</xdr:rowOff>
    </xdr:to>
    <xdr:pic>
      <xdr:nvPicPr>
        <xdr:cNvPr id="11" name="Рисунок 21" descr="Рисунок2.pn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4220825" y="12192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857250</xdr:colOff>
      <xdr:row>4</xdr:row>
      <xdr:rowOff>85725</xdr:rowOff>
    </xdr:from>
    <xdr:to>
      <xdr:col>6</xdr:col>
      <xdr:colOff>857250</xdr:colOff>
      <xdr:row>4</xdr:row>
      <xdr:rowOff>190500</xdr:rowOff>
    </xdr:to>
    <xdr:pic>
      <xdr:nvPicPr>
        <xdr:cNvPr id="12" name="Рисунок 22" descr="Рисунок12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763625" y="12382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4</xdr:row>
      <xdr:rowOff>95250</xdr:rowOff>
    </xdr:from>
    <xdr:to>
      <xdr:col>2</xdr:col>
      <xdr:colOff>666750</xdr:colOff>
      <xdr:row>4</xdr:row>
      <xdr:rowOff>190500</xdr:rowOff>
    </xdr:to>
    <xdr:pic>
      <xdr:nvPicPr>
        <xdr:cNvPr id="13" name="Рисунок 23" descr="Рисунок16.pn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114925" y="1247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4</xdr:row>
      <xdr:rowOff>0</xdr:rowOff>
    </xdr:from>
    <xdr:to>
      <xdr:col>0</xdr:col>
      <xdr:colOff>923925</xdr:colOff>
      <xdr:row>4</xdr:row>
      <xdr:rowOff>314325</xdr:rowOff>
    </xdr:to>
    <xdr:pic>
      <xdr:nvPicPr>
        <xdr:cNvPr id="14" name="Рисунок 13" descr="Рисунок11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0" y="137160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838200</xdr:colOff>
      <xdr:row>4</xdr:row>
      <xdr:rowOff>152400</xdr:rowOff>
    </xdr:from>
    <xdr:to>
      <xdr:col>1</xdr:col>
      <xdr:colOff>838200</xdr:colOff>
      <xdr:row>4</xdr:row>
      <xdr:rowOff>552450</xdr:rowOff>
    </xdr:to>
    <xdr:pic>
      <xdr:nvPicPr>
        <xdr:cNvPr id="15" name="Рисунок 14" descr="Рисунок9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71825" y="1304925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904875</xdr:colOff>
      <xdr:row>4</xdr:row>
      <xdr:rowOff>200025</xdr:rowOff>
    </xdr:from>
    <xdr:to>
      <xdr:col>3</xdr:col>
      <xdr:colOff>904875</xdr:colOff>
      <xdr:row>4</xdr:row>
      <xdr:rowOff>552450</xdr:rowOff>
    </xdr:to>
    <xdr:pic>
      <xdr:nvPicPr>
        <xdr:cNvPr id="16" name="Рисунок 15" descr="Рисунок10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467600" y="135255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904875</xdr:colOff>
      <xdr:row>6</xdr:row>
      <xdr:rowOff>104775</xdr:rowOff>
    </xdr:to>
    <xdr:pic>
      <xdr:nvPicPr>
        <xdr:cNvPr id="17" name="Рисунок 16" descr="Рисунок6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82150" y="1409700"/>
          <a:ext cx="3238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971550</xdr:colOff>
      <xdr:row>5</xdr:row>
      <xdr:rowOff>0</xdr:rowOff>
    </xdr:from>
    <xdr:to>
      <xdr:col>4</xdr:col>
      <xdr:colOff>971550</xdr:colOff>
      <xdr:row>6</xdr:row>
      <xdr:rowOff>76200</xdr:rowOff>
    </xdr:to>
    <xdr:pic>
      <xdr:nvPicPr>
        <xdr:cNvPr id="19" name="Рисунок 22" descr="Рисунок12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877925" y="140017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952500</xdr:colOff>
      <xdr:row>4</xdr:row>
      <xdr:rowOff>0</xdr:rowOff>
    </xdr:from>
    <xdr:to>
      <xdr:col>3</xdr:col>
      <xdr:colOff>952500</xdr:colOff>
      <xdr:row>4</xdr:row>
      <xdr:rowOff>247650</xdr:rowOff>
    </xdr:to>
    <xdr:pic>
      <xdr:nvPicPr>
        <xdr:cNvPr id="20" name="Рисунок 23" descr="Рисунок16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400675" y="1400175"/>
          <a:ext cx="266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838200</xdr:colOff>
      <xdr:row>4</xdr:row>
      <xdr:rowOff>238126</xdr:rowOff>
    </xdr:from>
    <xdr:to>
      <xdr:col>0</xdr:col>
      <xdr:colOff>1063913</xdr:colOff>
      <xdr:row>4</xdr:row>
      <xdr:rowOff>457200</xdr:rowOff>
    </xdr:to>
    <xdr:pic>
      <xdr:nvPicPr>
        <xdr:cNvPr id="21" name="Рисунок 20" descr="Рисунок11.pn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38200" y="1162051"/>
          <a:ext cx="225713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161925</xdr:rowOff>
    </xdr:from>
    <xdr:to>
      <xdr:col>1</xdr:col>
      <xdr:colOff>1134836</xdr:colOff>
      <xdr:row>4</xdr:row>
      <xdr:rowOff>506186</xdr:rowOff>
    </xdr:to>
    <xdr:pic>
      <xdr:nvPicPr>
        <xdr:cNvPr id="22" name="Рисунок 21" descr="Рисунок9.pn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724150" y="1085850"/>
          <a:ext cx="344261" cy="344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809626</xdr:colOff>
      <xdr:row>4</xdr:row>
      <xdr:rowOff>209550</xdr:rowOff>
    </xdr:from>
    <xdr:to>
      <xdr:col>3</xdr:col>
      <xdr:colOff>1114766</xdr:colOff>
      <xdr:row>4</xdr:row>
      <xdr:rowOff>506866</xdr:rowOff>
    </xdr:to>
    <xdr:pic>
      <xdr:nvPicPr>
        <xdr:cNvPr id="23" name="Рисунок 22" descr="Рисунок10.pn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10351" y="1133475"/>
          <a:ext cx="305140" cy="297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828675</xdr:colOff>
      <xdr:row>4</xdr:row>
      <xdr:rowOff>219075</xdr:rowOff>
    </xdr:from>
    <xdr:to>
      <xdr:col>4</xdr:col>
      <xdr:colOff>1094694</xdr:colOff>
      <xdr:row>4</xdr:row>
      <xdr:rowOff>461622</xdr:rowOff>
    </xdr:to>
    <xdr:pic>
      <xdr:nvPicPr>
        <xdr:cNvPr id="24" name="Рисунок 23" descr="Рисунок6.pn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562975" y="1143000"/>
          <a:ext cx="266019" cy="242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828675</xdr:colOff>
      <xdr:row>4</xdr:row>
      <xdr:rowOff>228600</xdr:rowOff>
    </xdr:from>
    <xdr:to>
      <xdr:col>5</xdr:col>
      <xdr:colOff>1110343</xdr:colOff>
      <xdr:row>4</xdr:row>
      <xdr:rowOff>510268</xdr:rowOff>
    </xdr:to>
    <xdr:pic>
      <xdr:nvPicPr>
        <xdr:cNvPr id="25" name="Рисунок 24" descr="Рисунок5.pn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96550" y="1152525"/>
          <a:ext cx="281668" cy="281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857250</xdr:colOff>
      <xdr:row>4</xdr:row>
      <xdr:rowOff>200025</xdr:rowOff>
    </xdr:from>
    <xdr:to>
      <xdr:col>6</xdr:col>
      <xdr:colOff>1123950</xdr:colOff>
      <xdr:row>4</xdr:row>
      <xdr:rowOff>466725</xdr:rowOff>
    </xdr:to>
    <xdr:pic>
      <xdr:nvPicPr>
        <xdr:cNvPr id="26" name="Рисунок 22" descr="Рисунок12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458700" y="112395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4</xdr:row>
      <xdr:rowOff>247650</xdr:rowOff>
    </xdr:from>
    <xdr:to>
      <xdr:col>2</xdr:col>
      <xdr:colOff>1047750</xdr:colOff>
      <xdr:row>4</xdr:row>
      <xdr:rowOff>451077</xdr:rowOff>
    </xdr:to>
    <xdr:pic>
      <xdr:nvPicPr>
        <xdr:cNvPr id="27" name="Рисунок 23" descr="Рисунок16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95825" y="1171575"/>
          <a:ext cx="219075" cy="203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</xdr:row>
      <xdr:rowOff>0</xdr:rowOff>
    </xdr:from>
    <xdr:to>
      <xdr:col>0</xdr:col>
      <xdr:colOff>762000</xdr:colOff>
      <xdr:row>5</xdr:row>
      <xdr:rowOff>85725</xdr:rowOff>
    </xdr:to>
    <xdr:pic>
      <xdr:nvPicPr>
        <xdr:cNvPr id="28" name="Рисунок 16" descr="Рисунок1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64782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</xdr:row>
      <xdr:rowOff>0</xdr:rowOff>
    </xdr:from>
    <xdr:to>
      <xdr:col>0</xdr:col>
      <xdr:colOff>762000</xdr:colOff>
      <xdr:row>5</xdr:row>
      <xdr:rowOff>85725</xdr:rowOff>
    </xdr:to>
    <xdr:pic>
      <xdr:nvPicPr>
        <xdr:cNvPr id="29" name="Рисунок 16" descr="Рисунок1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64782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5</xdr:row>
      <xdr:rowOff>0</xdr:rowOff>
    </xdr:from>
    <xdr:to>
      <xdr:col>1</xdr:col>
      <xdr:colOff>666750</xdr:colOff>
      <xdr:row>5</xdr:row>
      <xdr:rowOff>171450</xdr:rowOff>
    </xdr:to>
    <xdr:pic>
      <xdr:nvPicPr>
        <xdr:cNvPr id="30" name="Рисунок 17" descr="Рисунок9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09925" y="1562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5</xdr:row>
      <xdr:rowOff>0</xdr:rowOff>
    </xdr:from>
    <xdr:to>
      <xdr:col>1</xdr:col>
      <xdr:colOff>666750</xdr:colOff>
      <xdr:row>5</xdr:row>
      <xdr:rowOff>171450</xdr:rowOff>
    </xdr:to>
    <xdr:pic>
      <xdr:nvPicPr>
        <xdr:cNvPr id="31" name="Рисунок 17" descr="Рисунок9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09925" y="1562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5</xdr:row>
      <xdr:rowOff>0</xdr:rowOff>
    </xdr:from>
    <xdr:to>
      <xdr:col>2</xdr:col>
      <xdr:colOff>666750</xdr:colOff>
      <xdr:row>5</xdr:row>
      <xdr:rowOff>95250</xdr:rowOff>
    </xdr:to>
    <xdr:pic>
      <xdr:nvPicPr>
        <xdr:cNvPr id="32" name="Рисунок 23" descr="Рисунок16.pn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143500" y="16383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5</xdr:row>
      <xdr:rowOff>0</xdr:rowOff>
    </xdr:from>
    <xdr:to>
      <xdr:col>2</xdr:col>
      <xdr:colOff>666750</xdr:colOff>
      <xdr:row>5</xdr:row>
      <xdr:rowOff>95250</xdr:rowOff>
    </xdr:to>
    <xdr:pic>
      <xdr:nvPicPr>
        <xdr:cNvPr id="33" name="Рисунок 23" descr="Рисунок16.pn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143500" y="16383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5</xdr:row>
      <xdr:rowOff>0</xdr:rowOff>
    </xdr:from>
    <xdr:to>
      <xdr:col>2</xdr:col>
      <xdr:colOff>733425</xdr:colOff>
      <xdr:row>5</xdr:row>
      <xdr:rowOff>104775</xdr:rowOff>
    </xdr:to>
    <xdr:pic>
      <xdr:nvPicPr>
        <xdr:cNvPr id="34" name="Рисунок 18" descr="Рисунок10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143750" y="16287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5</xdr:row>
      <xdr:rowOff>0</xdr:rowOff>
    </xdr:from>
    <xdr:to>
      <xdr:col>2</xdr:col>
      <xdr:colOff>733425</xdr:colOff>
      <xdr:row>5</xdr:row>
      <xdr:rowOff>104775</xdr:rowOff>
    </xdr:to>
    <xdr:pic>
      <xdr:nvPicPr>
        <xdr:cNvPr id="35" name="Рисунок 18" descr="Рисунок10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143750" y="16287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790575</xdr:colOff>
      <xdr:row>5</xdr:row>
      <xdr:rowOff>0</xdr:rowOff>
    </xdr:from>
    <xdr:to>
      <xdr:col>4</xdr:col>
      <xdr:colOff>790575</xdr:colOff>
      <xdr:row>5</xdr:row>
      <xdr:rowOff>76200</xdr:rowOff>
    </xdr:to>
    <xdr:pic>
      <xdr:nvPicPr>
        <xdr:cNvPr id="36" name="Рисунок 19" descr="Рисунок6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34475" y="1657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790575</xdr:colOff>
      <xdr:row>5</xdr:row>
      <xdr:rowOff>0</xdr:rowOff>
    </xdr:from>
    <xdr:to>
      <xdr:col>4</xdr:col>
      <xdr:colOff>790575</xdr:colOff>
      <xdr:row>5</xdr:row>
      <xdr:rowOff>76200</xdr:rowOff>
    </xdr:to>
    <xdr:pic>
      <xdr:nvPicPr>
        <xdr:cNvPr id="37" name="Рисунок 19" descr="Рисунок6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34475" y="1657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742950</xdr:colOff>
      <xdr:row>5</xdr:row>
      <xdr:rowOff>0</xdr:rowOff>
    </xdr:from>
    <xdr:to>
      <xdr:col>4</xdr:col>
      <xdr:colOff>742950</xdr:colOff>
      <xdr:row>5</xdr:row>
      <xdr:rowOff>152400</xdr:rowOff>
    </xdr:to>
    <xdr:pic>
      <xdr:nvPicPr>
        <xdr:cNvPr id="38" name="Рисунок 20" descr="Рисунок5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0425" y="1581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742950</xdr:colOff>
      <xdr:row>5</xdr:row>
      <xdr:rowOff>0</xdr:rowOff>
    </xdr:from>
    <xdr:to>
      <xdr:col>4</xdr:col>
      <xdr:colOff>742950</xdr:colOff>
      <xdr:row>5</xdr:row>
      <xdr:rowOff>152400</xdr:rowOff>
    </xdr:to>
    <xdr:pic>
      <xdr:nvPicPr>
        <xdr:cNvPr id="39" name="Рисунок 20" descr="Рисунок5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0425" y="1581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1314450</xdr:colOff>
      <xdr:row>5</xdr:row>
      <xdr:rowOff>0</xdr:rowOff>
    </xdr:from>
    <xdr:to>
      <xdr:col>4</xdr:col>
      <xdr:colOff>1314450</xdr:colOff>
      <xdr:row>5</xdr:row>
      <xdr:rowOff>123825</xdr:rowOff>
    </xdr:to>
    <xdr:pic>
      <xdr:nvPicPr>
        <xdr:cNvPr id="40" name="Рисунок 21" descr="Рисунок2.pn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525500" y="16097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857250</xdr:colOff>
      <xdr:row>5</xdr:row>
      <xdr:rowOff>0</xdr:rowOff>
    </xdr:from>
    <xdr:to>
      <xdr:col>4</xdr:col>
      <xdr:colOff>857250</xdr:colOff>
      <xdr:row>5</xdr:row>
      <xdr:rowOff>104775</xdr:rowOff>
    </xdr:to>
    <xdr:pic>
      <xdr:nvPicPr>
        <xdr:cNvPr id="41" name="Рисунок 22" descr="Рисунок12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068300" y="16287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1314450</xdr:colOff>
      <xdr:row>5</xdr:row>
      <xdr:rowOff>0</xdr:rowOff>
    </xdr:from>
    <xdr:to>
      <xdr:col>4</xdr:col>
      <xdr:colOff>1314450</xdr:colOff>
      <xdr:row>5</xdr:row>
      <xdr:rowOff>123825</xdr:rowOff>
    </xdr:to>
    <xdr:pic>
      <xdr:nvPicPr>
        <xdr:cNvPr id="42" name="Рисунок 21" descr="Рисунок2.pn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525500" y="16097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857250</xdr:colOff>
      <xdr:row>5</xdr:row>
      <xdr:rowOff>0</xdr:rowOff>
    </xdr:from>
    <xdr:to>
      <xdr:col>4</xdr:col>
      <xdr:colOff>857250</xdr:colOff>
      <xdr:row>5</xdr:row>
      <xdr:rowOff>104775</xdr:rowOff>
    </xdr:to>
    <xdr:pic>
      <xdr:nvPicPr>
        <xdr:cNvPr id="43" name="Рисунок 22" descr="Рисунок12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068300" y="16287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1171575</xdr:colOff>
      <xdr:row>6</xdr:row>
      <xdr:rowOff>57151</xdr:rowOff>
    </xdr:from>
    <xdr:to>
      <xdr:col>7</xdr:col>
      <xdr:colOff>38100</xdr:colOff>
      <xdr:row>19</xdr:row>
      <xdr:rowOff>171450</xdr:rowOff>
    </xdr:to>
    <xdr:graphicFrame macro="">
      <xdr:nvGraphicFramePr>
        <xdr:cNvPr id="44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47625</xdr:rowOff>
    </xdr:from>
    <xdr:to>
      <xdr:col>6</xdr:col>
      <xdr:colOff>542925</xdr:colOff>
      <xdr:row>1</xdr:row>
      <xdr:rowOff>323850</xdr:rowOff>
    </xdr:to>
    <xdr:pic>
      <xdr:nvPicPr>
        <xdr:cNvPr id="61" name="Picture 60" descr="C:\Users\dohod5\Pictures\Аннинский\5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72900" y="476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38100</xdr:rowOff>
    </xdr:from>
    <xdr:to>
      <xdr:col>7</xdr:col>
      <xdr:colOff>38101</xdr:colOff>
      <xdr:row>36</xdr:row>
      <xdr:rowOff>66675</xdr:rowOff>
    </xdr:to>
    <xdr:graphicFrame macro="">
      <xdr:nvGraphicFramePr>
        <xdr:cNvPr id="65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514350</xdr:colOff>
      <xdr:row>6</xdr:row>
      <xdr:rowOff>57151</xdr:rowOff>
    </xdr:from>
    <xdr:to>
      <xdr:col>4</xdr:col>
      <xdr:colOff>1085850</xdr:colOff>
      <xdr:row>19</xdr:row>
      <xdr:rowOff>171451</xdr:rowOff>
    </xdr:to>
    <xdr:graphicFrame macro="">
      <xdr:nvGraphicFramePr>
        <xdr:cNvPr id="47" name="Диаграмма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1371600</xdr:colOff>
      <xdr:row>19</xdr:row>
      <xdr:rowOff>0</xdr:rowOff>
    </xdr:from>
    <xdr:to>
      <xdr:col>3</xdr:col>
      <xdr:colOff>638175</xdr:colOff>
      <xdr:row>21</xdr:row>
      <xdr:rowOff>142875</xdr:rowOff>
    </xdr:to>
    <xdr:sp macro="" textlink="">
      <xdr:nvSpPr>
        <xdr:cNvPr id="66" name="Скругленная прямоугольная выноска 65"/>
        <xdr:cNvSpPr/>
      </xdr:nvSpPr>
      <xdr:spPr>
        <a:xfrm>
          <a:off x="5238750" y="4162425"/>
          <a:ext cx="1200150" cy="523875"/>
        </a:xfrm>
        <a:prstGeom prst="wedgeRoundRectCallout">
          <a:avLst>
            <a:gd name="adj1" fmla="val -74596"/>
            <a:gd name="adj2" fmla="val -86654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6350">
          <a:solidFill>
            <a:schemeClr val="accent3">
              <a:lumMod val="40000"/>
              <a:lumOff val="6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800">
              <a:solidFill>
                <a:srgbClr val="002060"/>
              </a:solidFill>
            </a:rPr>
            <a:t>покрытие дефицита осуществляется за счет остатка на начало</a:t>
          </a:r>
          <a:r>
            <a:rPr lang="ru-RU" sz="800" baseline="0">
              <a:solidFill>
                <a:srgbClr val="002060"/>
              </a:solidFill>
            </a:rPr>
            <a:t> года</a:t>
          </a:r>
          <a:endParaRPr lang="ru-RU" sz="800">
            <a:solidFill>
              <a:srgbClr val="002060"/>
            </a:solidFill>
          </a:endParaRPr>
        </a:p>
      </xdr:txBody>
    </xdr:sp>
    <xdr:clientData/>
  </xdr:twoCellAnchor>
  <xdr:twoCellAnchor>
    <xdr:from>
      <xdr:col>0</xdr:col>
      <xdr:colOff>76201</xdr:colOff>
      <xdr:row>6</xdr:row>
      <xdr:rowOff>47625</xdr:rowOff>
    </xdr:from>
    <xdr:to>
      <xdr:col>2</xdr:col>
      <xdr:colOff>419100</xdr:colOff>
      <xdr:row>19</xdr:row>
      <xdr:rowOff>161925</xdr:rowOff>
    </xdr:to>
    <xdr:graphicFrame macro="">
      <xdr:nvGraphicFramePr>
        <xdr:cNvPr id="48" name="Диаграмма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366713</xdr:colOff>
      <xdr:row>11</xdr:row>
      <xdr:rowOff>118457</xdr:rowOff>
    </xdr:from>
    <xdr:to>
      <xdr:col>3</xdr:col>
      <xdr:colOff>1946272</xdr:colOff>
      <xdr:row>16</xdr:row>
      <xdr:rowOff>57151</xdr:rowOff>
    </xdr:to>
    <xdr:grpSp>
      <xdr:nvGrpSpPr>
        <xdr:cNvPr id="50" name="Группа 49"/>
        <xdr:cNvGrpSpPr>
          <a:grpSpLocks/>
        </xdr:cNvGrpSpPr>
      </xdr:nvGrpSpPr>
      <xdr:grpSpPr bwMode="auto">
        <a:xfrm>
          <a:off x="461963" y="2423507"/>
          <a:ext cx="5313359" cy="891194"/>
          <a:chOff x="0" y="0"/>
          <a:chExt cx="4786346" cy="597735"/>
        </a:xfrm>
      </xdr:grpSpPr>
      <xdr:sp macro="" textlink="">
        <xdr:nvSpPr>
          <xdr:cNvPr id="51" name="Скругленный прямоугольник 50"/>
          <xdr:cNvSpPr/>
        </xdr:nvSpPr>
        <xdr:spPr>
          <a:xfrm>
            <a:off x="0" y="0"/>
            <a:ext cx="4786346" cy="597735"/>
          </a:xfrm>
          <a:prstGeom prst="roundRect">
            <a:avLst>
              <a:gd name="adj" fmla="val 10000"/>
            </a:avLst>
          </a:prstGeom>
          <a:no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2" name="Скругленный прямоугольник 4"/>
          <xdr:cNvSpPr/>
        </xdr:nvSpPr>
        <xdr:spPr>
          <a:xfrm>
            <a:off x="1012256" y="0"/>
            <a:ext cx="3774090" cy="59773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45720" tIns="45720" rIns="45720" bIns="457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График работы отдела финансов: 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                 с  8-00 до 17-00, 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перерыв  с 12-00 до 13-00</a:t>
            </a:r>
            <a:endParaRPr lang="ru-RU" sz="1400" b="0" kern="1200"/>
          </a:p>
        </xdr:txBody>
      </xdr:sp>
    </xdr:grpSp>
    <xdr:clientData/>
  </xdr:twoCellAnchor>
  <xdr:twoCellAnchor editAs="oneCell">
    <xdr:from>
      <xdr:col>1</xdr:col>
      <xdr:colOff>893038</xdr:colOff>
      <xdr:row>12</xdr:row>
      <xdr:rowOff>76199</xdr:rowOff>
    </xdr:from>
    <xdr:to>
      <xdr:col>1</xdr:col>
      <xdr:colOff>1495369</xdr:colOff>
      <xdr:row>15</xdr:row>
      <xdr:rowOff>105637</xdr:rowOff>
    </xdr:to>
    <xdr:pic>
      <xdr:nvPicPr>
        <xdr:cNvPr id="53" name="Picture 16" descr="C:\Users\dohod5\Pictures\Рисунок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988288" y="2571749"/>
          <a:ext cx="602331" cy="600938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383390</xdr:colOff>
      <xdr:row>5</xdr:row>
      <xdr:rowOff>141946</xdr:rowOff>
    </xdr:from>
    <xdr:to>
      <xdr:col>3</xdr:col>
      <xdr:colOff>1981199</xdr:colOff>
      <xdr:row>10</xdr:row>
      <xdr:rowOff>95250</xdr:rowOff>
    </xdr:to>
    <xdr:grpSp>
      <xdr:nvGrpSpPr>
        <xdr:cNvPr id="54" name="Группа 52"/>
        <xdr:cNvGrpSpPr>
          <a:grpSpLocks/>
        </xdr:cNvGrpSpPr>
      </xdr:nvGrpSpPr>
      <xdr:grpSpPr bwMode="auto">
        <a:xfrm>
          <a:off x="478640" y="1303996"/>
          <a:ext cx="5331609" cy="905804"/>
          <a:chOff x="0" y="657508"/>
          <a:chExt cx="4786346" cy="597735"/>
        </a:xfrm>
      </xdr:grpSpPr>
      <xdr:sp macro="" textlink="">
        <xdr:nvSpPr>
          <xdr:cNvPr id="55" name="Скругленный прямоугольник 54"/>
          <xdr:cNvSpPr/>
        </xdr:nvSpPr>
        <xdr:spPr>
          <a:xfrm>
            <a:off x="0" y="657508"/>
            <a:ext cx="4786346" cy="597735"/>
          </a:xfrm>
          <a:prstGeom prst="roundRect">
            <a:avLst>
              <a:gd name="adj" fmla="val 10000"/>
            </a:avLst>
          </a:prstGeom>
          <a:no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6" name="Скругленный прямоугольник 4"/>
          <xdr:cNvSpPr/>
        </xdr:nvSpPr>
        <xdr:spPr>
          <a:xfrm>
            <a:off x="1016789" y="657508"/>
            <a:ext cx="3769557" cy="59773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45720" tIns="45720" rIns="45720" bIns="457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Адрес:  396250, Воронежская обл., п.г.т. Анна, 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ул. М.Горького,5</a:t>
            </a:r>
            <a:endParaRPr lang="ru-RU" sz="1400" b="0" kern="1200"/>
          </a:p>
        </xdr:txBody>
      </xdr:sp>
    </xdr:grpSp>
    <xdr:clientData/>
  </xdr:twoCellAnchor>
  <xdr:twoCellAnchor editAs="oneCell">
    <xdr:from>
      <xdr:col>1</xdr:col>
      <xdr:colOff>852347</xdr:colOff>
      <xdr:row>6</xdr:row>
      <xdr:rowOff>40162</xdr:rowOff>
    </xdr:from>
    <xdr:to>
      <xdr:col>1</xdr:col>
      <xdr:colOff>1590467</xdr:colOff>
      <xdr:row>9</xdr:row>
      <xdr:rowOff>170209</xdr:rowOff>
    </xdr:to>
    <xdr:pic>
      <xdr:nvPicPr>
        <xdr:cNvPr id="57" name="Picture 17" descr="C:\Users\dohod5\Pictures\Рисунок3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947597" y="1392712"/>
          <a:ext cx="738120" cy="701547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402446</xdr:colOff>
      <xdr:row>17</xdr:row>
      <xdr:rowOff>113371</xdr:rowOff>
    </xdr:from>
    <xdr:to>
      <xdr:col>3</xdr:col>
      <xdr:colOff>1927199</xdr:colOff>
      <xdr:row>22</xdr:row>
      <xdr:rowOff>66675</xdr:rowOff>
    </xdr:to>
    <xdr:grpSp>
      <xdr:nvGrpSpPr>
        <xdr:cNvPr id="58" name="Группа 55"/>
        <xdr:cNvGrpSpPr>
          <a:grpSpLocks/>
        </xdr:cNvGrpSpPr>
      </xdr:nvGrpSpPr>
      <xdr:grpSpPr bwMode="auto">
        <a:xfrm>
          <a:off x="497696" y="3561421"/>
          <a:ext cx="5258553" cy="905804"/>
          <a:chOff x="0" y="1315017"/>
          <a:chExt cx="4786346" cy="597735"/>
        </a:xfrm>
      </xdr:grpSpPr>
      <xdr:sp macro="" textlink="">
        <xdr:nvSpPr>
          <xdr:cNvPr id="59" name="Скругленный прямоугольник 58"/>
          <xdr:cNvSpPr/>
        </xdr:nvSpPr>
        <xdr:spPr>
          <a:xfrm>
            <a:off x="0" y="1315017"/>
            <a:ext cx="4786346" cy="597735"/>
          </a:xfrm>
          <a:prstGeom prst="roundRect">
            <a:avLst>
              <a:gd name="adj" fmla="val 10000"/>
            </a:avLst>
          </a:prstGeom>
          <a:no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0" name="Скругленный прямоугольник 4"/>
          <xdr:cNvSpPr/>
        </xdr:nvSpPr>
        <xdr:spPr>
          <a:xfrm>
            <a:off x="1018633" y="1315017"/>
            <a:ext cx="3767713" cy="59773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45720" tIns="45720" rIns="45720" bIns="457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Телефоны (факс) (8 47346) 2-10-51</a:t>
            </a:r>
            <a:endParaRPr lang="ru-RU" sz="1400" b="0" kern="1200"/>
          </a:p>
        </xdr:txBody>
      </xdr:sp>
    </xdr:grpSp>
    <xdr:clientData/>
  </xdr:twoCellAnchor>
  <xdr:twoCellAnchor editAs="oneCell">
    <xdr:from>
      <xdr:col>1</xdr:col>
      <xdr:colOff>931153</xdr:colOff>
      <xdr:row>17</xdr:row>
      <xdr:rowOff>152399</xdr:rowOff>
    </xdr:from>
    <xdr:to>
      <xdr:col>2</xdr:col>
      <xdr:colOff>41572</xdr:colOff>
      <xdr:row>21</xdr:row>
      <xdr:rowOff>183209</xdr:rowOff>
    </xdr:to>
    <xdr:pic>
      <xdr:nvPicPr>
        <xdr:cNvPr id="61" name="Трехмерная модель 12" descr="Настольный телефон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026403" y="3600449"/>
          <a:ext cx="701094" cy="792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23</xdr:row>
      <xdr:rowOff>184487</xdr:rowOff>
    </xdr:from>
    <xdr:to>
      <xdr:col>3</xdr:col>
      <xdr:colOff>1928478</xdr:colOff>
      <xdr:row>28</xdr:row>
      <xdr:rowOff>152401</xdr:rowOff>
    </xdr:to>
    <xdr:grpSp>
      <xdr:nvGrpSpPr>
        <xdr:cNvPr id="62" name="Группа 58"/>
        <xdr:cNvGrpSpPr>
          <a:grpSpLocks/>
        </xdr:cNvGrpSpPr>
      </xdr:nvGrpSpPr>
      <xdr:grpSpPr bwMode="auto">
        <a:xfrm>
          <a:off x="495300" y="4775537"/>
          <a:ext cx="5262228" cy="920414"/>
          <a:chOff x="0" y="1972525"/>
          <a:chExt cx="4786346" cy="597735"/>
        </a:xfrm>
      </xdr:grpSpPr>
      <xdr:sp macro="" textlink="">
        <xdr:nvSpPr>
          <xdr:cNvPr id="63" name="Скругленный прямоугольник 62"/>
          <xdr:cNvSpPr/>
        </xdr:nvSpPr>
        <xdr:spPr>
          <a:xfrm>
            <a:off x="0" y="1972525"/>
            <a:ext cx="4786346" cy="597735"/>
          </a:xfrm>
          <a:prstGeom prst="roundRect">
            <a:avLst>
              <a:gd name="adj" fmla="val 10000"/>
            </a:avLst>
          </a:prstGeom>
          <a:no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4" name="Скругленный прямоугольник 4"/>
          <xdr:cNvSpPr/>
        </xdr:nvSpPr>
        <xdr:spPr>
          <a:xfrm>
            <a:off x="1017856" y="1972525"/>
            <a:ext cx="3768490" cy="59773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45720" tIns="45720" rIns="45720" bIns="457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Электронная почта:</a:t>
            </a:r>
            <a:r>
              <a:rPr lang="en-US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otdfin</a:t>
            </a: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.</a:t>
            </a:r>
            <a:r>
              <a:rPr lang="en-US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anna</a:t>
            </a: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@</a:t>
            </a:r>
            <a:r>
              <a:rPr lang="en-US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govvrn</a:t>
            </a:r>
            <a:r>
              <a:rPr lang="ru-RU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.</a:t>
            </a:r>
            <a:r>
              <a:rPr lang="en-US" altLang="ru-RU" sz="1400" b="0" kern="1200">
                <a:solidFill>
                  <a:srgbClr val="14385C"/>
                </a:solidFill>
                <a:latin typeface="Times New Roman" pitchFamily="18" charset="0"/>
                <a:cs typeface="Times New Roman" pitchFamily="18" charset="0"/>
              </a:rPr>
              <a:t>ru</a:t>
            </a:r>
            <a:endParaRPr lang="ru-RU" altLang="ru-RU" sz="1400" b="0" kern="1200">
              <a:solidFill>
                <a:srgbClr val="14385C"/>
              </a:solidFill>
              <a:latin typeface="Times New Roman" pitchFamily="18" charset="0"/>
              <a:cs typeface="Times New Roman" pitchFamily="18" charset="0"/>
            </a:endParaRPr>
          </a:p>
        </xdr:txBody>
      </xdr:sp>
    </xdr:grpSp>
    <xdr:clientData/>
  </xdr:twoCellAnchor>
  <xdr:twoCellAnchor editAs="oneCell">
    <xdr:from>
      <xdr:col>1</xdr:col>
      <xdr:colOff>821561</xdr:colOff>
      <xdr:row>24</xdr:row>
      <xdr:rowOff>132862</xdr:rowOff>
    </xdr:from>
    <xdr:to>
      <xdr:col>2</xdr:col>
      <xdr:colOff>61499</xdr:colOff>
      <xdr:row>27</xdr:row>
      <xdr:rowOff>76200</xdr:rowOff>
    </xdr:to>
    <xdr:pic>
      <xdr:nvPicPr>
        <xdr:cNvPr id="65" name="Picture 29" descr="C:\Users\dohod5\Pictures\Рисунок1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916811" y="4914412"/>
          <a:ext cx="830613" cy="5148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N44"/>
  <sheetViews>
    <sheetView topLeftCell="AM1" workbookViewId="0">
      <selection activeCell="AR11" sqref="AR11"/>
    </sheetView>
  </sheetViews>
  <sheetFormatPr defaultRowHeight="15"/>
  <cols>
    <col min="1" max="1" width="11.85546875" customWidth="1"/>
    <col min="2" max="2" width="23.7109375" customWidth="1"/>
    <col min="3" max="4" width="23.7109375" style="1" customWidth="1"/>
    <col min="5" max="7" width="13.42578125" customWidth="1"/>
    <col min="8" max="8" width="10.42578125" customWidth="1"/>
    <col min="9" max="9" width="8" customWidth="1"/>
    <col min="10" max="10" width="7.7109375" customWidth="1"/>
    <col min="11" max="11" width="9" customWidth="1"/>
    <col min="12" max="12" width="10.28515625" customWidth="1"/>
    <col min="13" max="13" width="10.42578125" customWidth="1"/>
    <col min="14" max="14" width="13.28515625" customWidth="1"/>
    <col min="18" max="18" width="10.7109375" customWidth="1"/>
    <col min="20" max="20" width="10.42578125" customWidth="1"/>
    <col min="21" max="21" width="10.5703125" customWidth="1"/>
    <col min="26" max="26" width="12.42578125" customWidth="1"/>
    <col min="28" max="28" width="10" bestFit="1" customWidth="1"/>
    <col min="29" max="29" width="9.5703125" bestFit="1" customWidth="1"/>
    <col min="30" max="31" width="9.5703125" style="1" customWidth="1"/>
    <col min="32" max="32" width="12.85546875" style="1" customWidth="1"/>
    <col min="33" max="33" width="12.140625" style="1" customWidth="1"/>
    <col min="34" max="35" width="9.5703125" style="1" customWidth="1"/>
    <col min="37" max="37" width="9.140625" style="1"/>
    <col min="39" max="39" width="9.140625" style="1"/>
    <col min="42" max="42" width="10.42578125" bestFit="1" customWidth="1"/>
    <col min="44" max="45" width="10.42578125" bestFit="1" customWidth="1"/>
    <col min="46" max="46" width="11.140625" customWidth="1"/>
    <col min="47" max="47" width="10.85546875" customWidth="1"/>
    <col min="53" max="53" width="13.42578125" customWidth="1"/>
  </cols>
  <sheetData>
    <row r="1" spans="1:66" s="1" customFormat="1" ht="15.75" thickBot="1">
      <c r="E1" s="222" t="s">
        <v>8</v>
      </c>
      <c r="F1" s="222"/>
      <c r="G1" s="222"/>
      <c r="H1" s="11" t="s">
        <v>3</v>
      </c>
      <c r="I1" s="11"/>
      <c r="J1" s="11"/>
      <c r="K1" s="11"/>
      <c r="L1" s="11"/>
      <c r="M1" s="11"/>
      <c r="N1" s="10"/>
      <c r="O1" s="10" t="s">
        <v>4</v>
      </c>
      <c r="P1" s="10"/>
      <c r="Q1" s="10"/>
      <c r="R1" s="10"/>
      <c r="S1" s="10"/>
      <c r="T1" s="10"/>
      <c r="U1" s="19"/>
      <c r="V1" s="19" t="s">
        <v>5</v>
      </c>
      <c r="W1" s="19"/>
      <c r="X1" s="19"/>
      <c r="Y1" s="19"/>
      <c r="Z1" s="223" t="s">
        <v>9</v>
      </c>
      <c r="AA1" s="223"/>
      <c r="AB1" s="223"/>
      <c r="AC1" s="223"/>
      <c r="AD1" s="28"/>
      <c r="AE1" s="224" t="s">
        <v>43</v>
      </c>
      <c r="AF1" s="224"/>
      <c r="AG1" s="224"/>
      <c r="AH1" s="224"/>
      <c r="AI1" s="224"/>
      <c r="AJ1" s="225" t="s">
        <v>53</v>
      </c>
      <c r="AK1" s="225"/>
      <c r="AL1" s="225"/>
      <c r="AM1" s="225"/>
      <c r="AN1" s="225"/>
      <c r="AO1" s="225"/>
      <c r="AP1" s="225"/>
      <c r="AQ1" s="225"/>
      <c r="AR1" s="225"/>
      <c r="AS1" s="225"/>
      <c r="AT1" s="219" t="s">
        <v>62</v>
      </c>
      <c r="AU1" s="219"/>
      <c r="AV1" s="219"/>
      <c r="BB1" s="1" t="s">
        <v>100</v>
      </c>
    </row>
    <row r="2" spans="1:66" ht="62.25" customHeight="1" thickBot="1">
      <c r="A2" s="21"/>
      <c r="B2" s="4" t="s">
        <v>7</v>
      </c>
      <c r="C2" s="4" t="s">
        <v>36</v>
      </c>
      <c r="D2" s="4" t="s">
        <v>49</v>
      </c>
      <c r="E2" s="3" t="s">
        <v>0</v>
      </c>
      <c r="F2" s="3" t="s">
        <v>1</v>
      </c>
      <c r="G2" s="3" t="s">
        <v>2</v>
      </c>
      <c r="H2" s="12" t="s">
        <v>19</v>
      </c>
      <c r="I2" s="12" t="s">
        <v>20</v>
      </c>
      <c r="J2" s="12" t="s">
        <v>21</v>
      </c>
      <c r="K2" s="12" t="s">
        <v>22</v>
      </c>
      <c r="L2" s="12" t="s">
        <v>6</v>
      </c>
      <c r="M2" s="12" t="s">
        <v>23</v>
      </c>
      <c r="N2" s="13" t="s">
        <v>24</v>
      </c>
      <c r="O2" s="13" t="s">
        <v>25</v>
      </c>
      <c r="P2" s="13" t="s">
        <v>26</v>
      </c>
      <c r="Q2" s="13" t="s">
        <v>27</v>
      </c>
      <c r="R2" s="13" t="s">
        <v>28</v>
      </c>
      <c r="S2" s="13" t="s">
        <v>29</v>
      </c>
      <c r="T2" s="13" t="s">
        <v>30</v>
      </c>
      <c r="U2" s="14" t="s">
        <v>31</v>
      </c>
      <c r="V2" s="14" t="s">
        <v>32</v>
      </c>
      <c r="W2" s="14" t="s">
        <v>33</v>
      </c>
      <c r="X2" s="14" t="s">
        <v>34</v>
      </c>
      <c r="Y2" s="14" t="s">
        <v>35</v>
      </c>
      <c r="Z2" s="29" t="s">
        <v>18</v>
      </c>
      <c r="AA2" s="29" t="s">
        <v>47</v>
      </c>
      <c r="AB2" s="30" t="s">
        <v>45</v>
      </c>
      <c r="AC2" s="30" t="s">
        <v>46</v>
      </c>
      <c r="AD2" s="30" t="s">
        <v>37</v>
      </c>
      <c r="AE2" s="26" t="s">
        <v>38</v>
      </c>
      <c r="AF2" s="26" t="s">
        <v>39</v>
      </c>
      <c r="AG2" s="26" t="s">
        <v>40</v>
      </c>
      <c r="AH2" s="26" t="s">
        <v>41</v>
      </c>
      <c r="AI2" s="26" t="s">
        <v>42</v>
      </c>
      <c r="AJ2" s="5" t="s">
        <v>10</v>
      </c>
      <c r="AK2" s="5" t="s">
        <v>44</v>
      </c>
      <c r="AL2" s="5" t="s">
        <v>11</v>
      </c>
      <c r="AM2" s="5" t="s">
        <v>140</v>
      </c>
      <c r="AN2" s="5" t="s">
        <v>12</v>
      </c>
      <c r="AO2" s="5" t="s">
        <v>13</v>
      </c>
      <c r="AP2" s="5" t="s">
        <v>14</v>
      </c>
      <c r="AQ2" s="5" t="s">
        <v>15</v>
      </c>
      <c r="AR2" s="5" t="s">
        <v>16</v>
      </c>
      <c r="AS2" s="88" t="s">
        <v>17</v>
      </c>
      <c r="AT2" s="90" t="s">
        <v>59</v>
      </c>
      <c r="AU2" s="91" t="s">
        <v>60</v>
      </c>
      <c r="AV2" s="92" t="s">
        <v>61</v>
      </c>
      <c r="AW2" s="90" t="s">
        <v>64</v>
      </c>
      <c r="AX2" s="91" t="s">
        <v>65</v>
      </c>
      <c r="AY2" s="92" t="s">
        <v>134</v>
      </c>
      <c r="AZ2" s="91" t="s">
        <v>66</v>
      </c>
      <c r="BA2" s="2" t="s">
        <v>68</v>
      </c>
      <c r="BB2" s="93" t="s">
        <v>111</v>
      </c>
      <c r="BC2" s="93" t="s">
        <v>104</v>
      </c>
      <c r="BD2" s="93" t="s">
        <v>112</v>
      </c>
      <c r="BE2" s="93" t="s">
        <v>113</v>
      </c>
      <c r="BF2" s="93" t="s">
        <v>101</v>
      </c>
      <c r="BG2" s="93" t="s">
        <v>105</v>
      </c>
      <c r="BH2" s="93" t="s">
        <v>102</v>
      </c>
      <c r="BI2" s="93" t="s">
        <v>103</v>
      </c>
      <c r="BJ2" s="106" t="s">
        <v>114</v>
      </c>
      <c r="BK2" s="106" t="s">
        <v>115</v>
      </c>
      <c r="BL2" s="106" t="s">
        <v>116</v>
      </c>
      <c r="BM2" s="106" t="s">
        <v>117</v>
      </c>
      <c r="BN2" s="106" t="s">
        <v>106</v>
      </c>
    </row>
    <row r="3" spans="1:66" ht="29.25" thickBot="1">
      <c r="A3" s="22">
        <v>2025</v>
      </c>
      <c r="B3" s="24">
        <v>1538806.4</v>
      </c>
      <c r="C3" s="25">
        <v>1428806.4</v>
      </c>
      <c r="D3" s="25">
        <v>-110000</v>
      </c>
      <c r="E3" s="20">
        <v>351052</v>
      </c>
      <c r="F3" s="20">
        <v>124009</v>
      </c>
      <c r="G3" s="23">
        <v>953745.4</v>
      </c>
      <c r="H3" s="15">
        <v>4630</v>
      </c>
      <c r="I3" s="15">
        <v>5157</v>
      </c>
      <c r="J3" s="15">
        <v>10258</v>
      </c>
      <c r="K3" s="15">
        <v>16416</v>
      </c>
      <c r="L3" s="15">
        <v>31248</v>
      </c>
      <c r="M3" s="15">
        <v>283343</v>
      </c>
      <c r="N3" s="16">
        <v>206</v>
      </c>
      <c r="O3" s="16">
        <v>1032</v>
      </c>
      <c r="P3" s="16">
        <v>5420</v>
      </c>
      <c r="Q3" s="16">
        <v>3708</v>
      </c>
      <c r="R3" s="16">
        <v>15312</v>
      </c>
      <c r="S3" s="16">
        <v>25544</v>
      </c>
      <c r="T3" s="16">
        <v>72787</v>
      </c>
      <c r="U3" s="17">
        <v>1745</v>
      </c>
      <c r="V3" s="17">
        <v>41678.5</v>
      </c>
      <c r="W3" s="17">
        <v>176983</v>
      </c>
      <c r="X3" s="17">
        <v>494095.3</v>
      </c>
      <c r="Y3" s="17">
        <v>213403</v>
      </c>
      <c r="Z3" s="31">
        <v>969476.7</v>
      </c>
      <c r="AA3" s="31">
        <v>17907.900000000001</v>
      </c>
      <c r="AB3" s="31">
        <v>330745.90000000002</v>
      </c>
      <c r="AC3" s="31">
        <v>218816.9</v>
      </c>
      <c r="AD3" s="31">
        <v>1859</v>
      </c>
      <c r="AE3" s="27">
        <v>1859</v>
      </c>
      <c r="AF3" s="27">
        <v>228351.2</v>
      </c>
      <c r="AG3" s="27">
        <v>336165.9</v>
      </c>
      <c r="AH3" s="27">
        <v>932707.3</v>
      </c>
      <c r="AI3" s="27">
        <v>39723</v>
      </c>
      <c r="AJ3" s="51">
        <v>185547.2</v>
      </c>
      <c r="AK3" s="51">
        <v>100</v>
      </c>
      <c r="AL3" s="51">
        <v>153259.29999999999</v>
      </c>
      <c r="AM3" s="51">
        <v>5420</v>
      </c>
      <c r="AN3" s="51">
        <v>43473.1</v>
      </c>
      <c r="AO3" s="51">
        <v>931977</v>
      </c>
      <c r="AP3" s="51">
        <v>27462.1</v>
      </c>
      <c r="AQ3" s="51">
        <v>50666</v>
      </c>
      <c r="AR3" s="51">
        <v>20372.7</v>
      </c>
      <c r="AS3" s="89">
        <v>120529</v>
      </c>
      <c r="AT3" s="94">
        <v>47082</v>
      </c>
      <c r="AU3" s="95">
        <v>34070</v>
      </c>
      <c r="AV3" s="96">
        <v>6309</v>
      </c>
      <c r="AW3" s="90">
        <v>102.8</v>
      </c>
      <c r="AX3" s="91">
        <v>108.6</v>
      </c>
      <c r="AY3" s="92">
        <v>107.3</v>
      </c>
      <c r="AZ3" s="91">
        <v>0.7</v>
      </c>
      <c r="BA3" s="2" t="s">
        <v>70</v>
      </c>
      <c r="BB3" s="97">
        <v>631876.30000000005</v>
      </c>
      <c r="BC3" s="97">
        <v>240765.6</v>
      </c>
      <c r="BD3" s="97">
        <v>58052.4</v>
      </c>
      <c r="BE3" s="98">
        <v>17148.599999999999</v>
      </c>
      <c r="BF3" s="97">
        <v>289642.90000000002</v>
      </c>
      <c r="BG3" s="97">
        <v>244744.5</v>
      </c>
      <c r="BH3" s="97">
        <v>56576.1</v>
      </c>
      <c r="BI3" s="98"/>
      <c r="BJ3" s="107">
        <v>10027</v>
      </c>
      <c r="BK3" s="107">
        <v>3234</v>
      </c>
      <c r="BL3" s="107">
        <v>2525</v>
      </c>
      <c r="BM3" s="107">
        <v>751</v>
      </c>
      <c r="BN3" s="107">
        <v>23520</v>
      </c>
    </row>
    <row r="4" spans="1:66" ht="29.25" thickBot="1">
      <c r="A4" s="22">
        <v>2026</v>
      </c>
      <c r="B4" s="24">
        <v>1385443.4</v>
      </c>
      <c r="C4" s="25">
        <v>1400243.4</v>
      </c>
      <c r="D4" s="50">
        <v>14800</v>
      </c>
      <c r="E4" s="20">
        <v>374755</v>
      </c>
      <c r="F4" s="20">
        <v>125303</v>
      </c>
      <c r="G4" s="23">
        <v>900185.4</v>
      </c>
      <c r="H4" s="15">
        <v>4630</v>
      </c>
      <c r="I4" s="15">
        <v>5260</v>
      </c>
      <c r="J4" s="15">
        <v>10668</v>
      </c>
      <c r="K4" s="15">
        <v>16416</v>
      </c>
      <c r="L4" s="15">
        <v>32067</v>
      </c>
      <c r="M4" s="15">
        <v>305714</v>
      </c>
      <c r="N4" s="16">
        <v>216</v>
      </c>
      <c r="O4" s="16">
        <v>1053</v>
      </c>
      <c r="P4" s="16">
        <v>5420</v>
      </c>
      <c r="Q4" s="16">
        <v>3708</v>
      </c>
      <c r="R4" s="16">
        <v>15799</v>
      </c>
      <c r="S4" s="16">
        <v>26320</v>
      </c>
      <c r="T4" s="16">
        <v>72787</v>
      </c>
      <c r="U4" s="17">
        <v>1745</v>
      </c>
      <c r="V4" s="17">
        <v>35537</v>
      </c>
      <c r="W4" s="17">
        <v>80139</v>
      </c>
      <c r="X4" s="17">
        <v>526177.9</v>
      </c>
      <c r="Y4" s="17">
        <v>165442</v>
      </c>
      <c r="Z4" s="31">
        <v>906331.3</v>
      </c>
      <c r="AA4" s="31">
        <v>18195.400000000001</v>
      </c>
      <c r="AB4" s="31">
        <v>285587</v>
      </c>
      <c r="AC4" s="31">
        <v>173476.7</v>
      </c>
      <c r="AD4" s="31">
        <v>1853</v>
      </c>
      <c r="AE4" s="27">
        <v>1853</v>
      </c>
      <c r="AF4" s="27">
        <v>183661.5</v>
      </c>
      <c r="AG4" s="27">
        <v>291037.40000000002</v>
      </c>
      <c r="AH4" s="27">
        <v>869365.9</v>
      </c>
      <c r="AI4" s="27">
        <v>39556</v>
      </c>
      <c r="AJ4" s="51">
        <v>153723.5</v>
      </c>
      <c r="AK4" s="51">
        <v>100</v>
      </c>
      <c r="AL4" s="51">
        <v>171390.1</v>
      </c>
      <c r="AM4" s="51">
        <v>5420</v>
      </c>
      <c r="AN4" s="51">
        <v>24160.1</v>
      </c>
      <c r="AO4" s="51">
        <v>885252.2</v>
      </c>
      <c r="AP4" s="51">
        <v>73606.600000000006</v>
      </c>
      <c r="AQ4" s="51">
        <v>48875.199999999997</v>
      </c>
      <c r="AR4" s="51">
        <v>2370.1</v>
      </c>
      <c r="AS4" s="89">
        <v>20546</v>
      </c>
      <c r="AT4" s="94">
        <v>50174</v>
      </c>
      <c r="AU4" s="95">
        <v>33578</v>
      </c>
      <c r="AV4" s="96">
        <v>6310</v>
      </c>
      <c r="AW4" s="90">
        <v>103.7</v>
      </c>
      <c r="AX4" s="91">
        <v>107.9</v>
      </c>
      <c r="AY4" s="92">
        <v>105.3</v>
      </c>
      <c r="AZ4" s="91">
        <v>0.6</v>
      </c>
      <c r="BA4" s="2" t="s">
        <v>69</v>
      </c>
      <c r="BB4" s="98">
        <v>663066</v>
      </c>
      <c r="BC4" s="98">
        <v>158346.70000000001</v>
      </c>
      <c r="BD4" s="98">
        <v>48756.6</v>
      </c>
      <c r="BE4" s="98">
        <v>0</v>
      </c>
      <c r="BF4" s="98">
        <v>245711</v>
      </c>
      <c r="BG4" s="98">
        <v>239337</v>
      </c>
      <c r="BH4" s="98">
        <v>30226.1</v>
      </c>
      <c r="BI4" s="97">
        <v>14800</v>
      </c>
      <c r="BJ4" s="107">
        <v>10428</v>
      </c>
      <c r="BK4" s="107">
        <v>3364</v>
      </c>
      <c r="BL4" s="107">
        <v>2626</v>
      </c>
      <c r="BM4" s="107">
        <v>781</v>
      </c>
      <c r="BN4" s="107">
        <v>27951</v>
      </c>
    </row>
    <row r="5" spans="1:66" ht="29.25" thickBot="1">
      <c r="A5" s="22">
        <v>2027</v>
      </c>
      <c r="B5" s="24">
        <v>1395880.9</v>
      </c>
      <c r="C5" s="25">
        <v>1427380.9</v>
      </c>
      <c r="D5" s="50">
        <v>31500</v>
      </c>
      <c r="E5" s="20">
        <v>405234</v>
      </c>
      <c r="F5" s="20">
        <v>125823</v>
      </c>
      <c r="G5" s="23">
        <v>896323.9</v>
      </c>
      <c r="H5" s="15">
        <v>4630</v>
      </c>
      <c r="I5" s="15">
        <v>5365</v>
      </c>
      <c r="J5" s="15">
        <v>11095</v>
      </c>
      <c r="K5" s="15">
        <v>16416</v>
      </c>
      <c r="L5" s="15">
        <v>40647</v>
      </c>
      <c r="M5" s="15">
        <v>327081</v>
      </c>
      <c r="N5" s="16">
        <v>225</v>
      </c>
      <c r="O5" s="16">
        <v>1074</v>
      </c>
      <c r="P5" s="16">
        <v>5420</v>
      </c>
      <c r="Q5" s="16">
        <v>3708</v>
      </c>
      <c r="R5" s="16">
        <v>16289</v>
      </c>
      <c r="S5" s="16">
        <v>26320</v>
      </c>
      <c r="T5" s="16">
        <v>72787</v>
      </c>
      <c r="U5" s="17">
        <v>1745</v>
      </c>
      <c r="V5" s="17">
        <v>35537</v>
      </c>
      <c r="W5" s="17">
        <v>86203</v>
      </c>
      <c r="X5" s="17">
        <v>560366.1</v>
      </c>
      <c r="Y5" s="17">
        <v>327863.90000000002</v>
      </c>
      <c r="Z5" s="31">
        <v>944723.3</v>
      </c>
      <c r="AA5" s="31">
        <v>52745.4</v>
      </c>
      <c r="AB5" s="31">
        <v>217403.9</v>
      </c>
      <c r="AC5" s="31">
        <v>179137.3</v>
      </c>
      <c r="AD5" s="31">
        <v>1871</v>
      </c>
      <c r="AE5" s="27">
        <v>1871</v>
      </c>
      <c r="AF5" s="27">
        <v>189932.9</v>
      </c>
      <c r="AG5" s="27">
        <v>256734</v>
      </c>
      <c r="AH5" s="27">
        <v>903875</v>
      </c>
      <c r="AI5" s="27">
        <v>43468</v>
      </c>
      <c r="AJ5" s="51">
        <v>156507</v>
      </c>
      <c r="AK5" s="51">
        <v>100</v>
      </c>
      <c r="AL5" s="51">
        <v>160310.70000000001</v>
      </c>
      <c r="AM5" s="51">
        <v>5420</v>
      </c>
      <c r="AN5" s="51">
        <v>57951.199999999997</v>
      </c>
      <c r="AO5" s="51">
        <v>922860</v>
      </c>
      <c r="AP5" s="51">
        <v>15829.3</v>
      </c>
      <c r="AQ5" s="51">
        <v>52562.6</v>
      </c>
      <c r="AR5" s="51">
        <v>2870.1</v>
      </c>
      <c r="AS5" s="89">
        <v>21470</v>
      </c>
      <c r="AT5" s="94">
        <v>53511</v>
      </c>
      <c r="AU5" s="95">
        <v>33098</v>
      </c>
      <c r="AV5" s="96">
        <v>6310</v>
      </c>
      <c r="AW5" s="90">
        <v>104</v>
      </c>
      <c r="AX5" s="91">
        <v>107</v>
      </c>
      <c r="AY5" s="92">
        <v>104.4</v>
      </c>
      <c r="AZ5" s="91">
        <v>0.6</v>
      </c>
      <c r="BA5" s="2" t="s">
        <v>69</v>
      </c>
      <c r="BB5" s="99">
        <v>706829.4</v>
      </c>
      <c r="BC5" s="99">
        <v>149161.70000000001</v>
      </c>
      <c r="BD5" s="99">
        <v>52938.9</v>
      </c>
      <c r="BE5" s="100">
        <v>0</v>
      </c>
      <c r="BF5" s="98">
        <v>210375</v>
      </c>
      <c r="BG5" s="98">
        <v>247079.8</v>
      </c>
      <c r="BH5" s="98">
        <v>29496.1</v>
      </c>
      <c r="BI5" s="97">
        <v>31500</v>
      </c>
      <c r="BJ5" s="107">
        <v>10845</v>
      </c>
      <c r="BK5" s="107">
        <v>3498</v>
      </c>
      <c r="BL5" s="107">
        <v>2731</v>
      </c>
      <c r="BM5" s="107">
        <v>812.2</v>
      </c>
      <c r="BN5" s="107">
        <v>30910.400000000001</v>
      </c>
    </row>
    <row r="6" spans="1:66">
      <c r="E6" s="18"/>
      <c r="AP6" s="18"/>
    </row>
    <row r="7" spans="1:66">
      <c r="B7" s="7"/>
      <c r="C7" s="7"/>
      <c r="D7" s="7"/>
      <c r="E7" s="7"/>
      <c r="F7" s="7"/>
      <c r="G7" s="8"/>
      <c r="AP7" s="18"/>
    </row>
    <row r="8" spans="1:66">
      <c r="B8" s="7"/>
      <c r="C8" s="7"/>
      <c r="D8" s="7"/>
      <c r="E8" s="7"/>
      <c r="F8" s="7"/>
      <c r="G8" s="8"/>
      <c r="I8" s="1" t="s">
        <v>3</v>
      </c>
      <c r="AP8" s="18"/>
    </row>
    <row r="9" spans="1:66">
      <c r="B9" s="7"/>
      <c r="C9" s="7"/>
      <c r="D9" s="7"/>
      <c r="E9" s="7"/>
      <c r="F9" s="7"/>
      <c r="G9" s="8"/>
      <c r="I9" s="1" t="s">
        <v>4</v>
      </c>
    </row>
    <row r="10" spans="1:66" ht="15.75" thickBot="1">
      <c r="B10" s="7"/>
      <c r="C10" s="7"/>
      <c r="D10" s="7"/>
      <c r="E10" s="7"/>
      <c r="F10" s="7"/>
      <c r="G10" s="8"/>
      <c r="I10" s="1" t="s">
        <v>5</v>
      </c>
      <c r="W10" s="8"/>
      <c r="X10" s="8"/>
      <c r="Y10" s="8"/>
      <c r="Z10" s="8"/>
      <c r="AA10" s="8"/>
      <c r="AB10" s="8"/>
    </row>
    <row r="11" spans="1:66" ht="17.25" thickTop="1" thickBot="1">
      <c r="B11" s="7"/>
      <c r="C11" s="7"/>
      <c r="D11" s="7"/>
      <c r="E11" s="7"/>
      <c r="F11" s="7"/>
      <c r="G11" s="8"/>
      <c r="W11" s="61"/>
      <c r="X11" s="61"/>
      <c r="Y11" s="61"/>
      <c r="Z11" s="61"/>
      <c r="AA11" s="8"/>
      <c r="AB11" s="61"/>
      <c r="AC11" s="62"/>
      <c r="AD11" s="63"/>
      <c r="AE11" s="63"/>
      <c r="AF11" s="63"/>
      <c r="AG11" s="63"/>
      <c r="AH11" s="63"/>
      <c r="AI11" s="8"/>
      <c r="AJ11" s="8"/>
    </row>
    <row r="12" spans="1:66" ht="17.25" thickTop="1" thickBot="1">
      <c r="B12" s="7"/>
      <c r="C12" s="7"/>
      <c r="D12" s="7"/>
      <c r="E12" s="7"/>
      <c r="F12" s="7"/>
      <c r="G12" s="8"/>
      <c r="W12" s="62"/>
      <c r="X12" s="149"/>
      <c r="Y12" s="149"/>
      <c r="Z12" s="149"/>
      <c r="AA12" s="8"/>
      <c r="AB12" s="150"/>
      <c r="AC12" s="149"/>
      <c r="AD12" s="151"/>
      <c r="AE12" s="151"/>
      <c r="AF12" s="152"/>
      <c r="AG12" s="152"/>
      <c r="AH12" s="152"/>
      <c r="AI12" s="8"/>
      <c r="AJ12" s="8"/>
    </row>
    <row r="13" spans="1:66" ht="16.5" thickBot="1">
      <c r="B13" s="7"/>
      <c r="C13" s="7"/>
      <c r="D13" s="7"/>
      <c r="E13" s="7"/>
      <c r="F13" s="7"/>
      <c r="G13" s="8"/>
      <c r="W13" s="148"/>
      <c r="X13" s="220"/>
      <c r="Y13" s="220"/>
      <c r="Z13" s="220"/>
      <c r="AA13" s="220"/>
      <c r="AB13" s="108"/>
      <c r="AC13" s="220"/>
      <c r="AD13" s="220"/>
      <c r="AE13" s="220"/>
      <c r="AF13" s="220"/>
      <c r="AG13" s="220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73"/>
      <c r="AS13" s="73"/>
      <c r="AT13" s="73"/>
    </row>
    <row r="14" spans="1:66" ht="16.5" thickBot="1">
      <c r="B14" s="7"/>
      <c r="C14" s="7"/>
      <c r="D14" s="7"/>
      <c r="E14" s="7"/>
      <c r="F14" s="7"/>
      <c r="G14" s="8"/>
      <c r="W14" s="148"/>
      <c r="X14" s="153"/>
      <c r="Y14" s="153"/>
      <c r="Z14" s="154"/>
      <c r="AA14" s="154"/>
      <c r="AB14" s="154"/>
      <c r="AC14" s="154"/>
      <c r="AD14" s="154"/>
      <c r="AE14" s="154"/>
      <c r="AF14" s="154"/>
      <c r="AG14" s="154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66" ht="16.5" thickBot="1">
      <c r="B15" s="7"/>
      <c r="C15" s="7"/>
      <c r="D15" s="7"/>
      <c r="E15" s="7"/>
      <c r="F15" s="7"/>
      <c r="G15" s="8"/>
      <c r="W15" s="148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01"/>
      <c r="AS15" s="101"/>
      <c r="AT15" s="101"/>
    </row>
    <row r="16" spans="1:66" ht="16.5" thickBot="1">
      <c r="B16" s="7"/>
      <c r="C16" s="7"/>
      <c r="D16" s="7"/>
      <c r="E16" s="7"/>
      <c r="F16" s="7"/>
      <c r="G16" s="8"/>
      <c r="W16" s="148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01"/>
      <c r="AS16" s="101"/>
      <c r="AT16" s="101"/>
    </row>
    <row r="17" spans="2:46" ht="16.5" thickBot="1">
      <c r="B17" s="7"/>
      <c r="C17" s="7"/>
      <c r="D17" s="7"/>
      <c r="E17" s="7"/>
      <c r="F17" s="7"/>
      <c r="G17" s="8"/>
      <c r="W17" s="148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01"/>
      <c r="AS17" s="101"/>
      <c r="AT17" s="101"/>
    </row>
    <row r="18" spans="2:46">
      <c r="B18" s="7"/>
      <c r="C18" s="7"/>
      <c r="D18" s="7"/>
      <c r="E18" s="7"/>
      <c r="F18" s="7"/>
      <c r="G18" s="8"/>
    </row>
    <row r="19" spans="2:46">
      <c r="B19" s="7"/>
      <c r="C19" s="7"/>
      <c r="D19" s="7"/>
      <c r="E19" s="9"/>
      <c r="F19" s="9"/>
      <c r="G19" s="8"/>
    </row>
    <row r="20" spans="2:46">
      <c r="B20" s="7"/>
      <c r="C20" s="7"/>
      <c r="D20" s="7"/>
      <c r="E20" s="7"/>
      <c r="F20" s="7"/>
      <c r="G20" s="8"/>
    </row>
    <row r="21" spans="2:46">
      <c r="B21" s="7"/>
      <c r="C21" s="7"/>
      <c r="D21" s="7"/>
      <c r="E21" s="7"/>
      <c r="F21" s="9"/>
      <c r="G21" s="8"/>
    </row>
    <row r="22" spans="2:46">
      <c r="B22" s="7"/>
      <c r="C22" s="7"/>
      <c r="D22" s="7"/>
      <c r="E22" s="7"/>
      <c r="F22" s="7"/>
      <c r="G22" s="8"/>
    </row>
    <row r="23" spans="2:46" ht="15.75" thickBot="1">
      <c r="B23" s="7"/>
      <c r="C23" s="7"/>
      <c r="D23" s="7"/>
      <c r="E23" s="7"/>
      <c r="F23" s="7"/>
      <c r="G23" s="8"/>
    </row>
    <row r="24" spans="2:46" ht="16.5" thickBot="1">
      <c r="B24" s="7"/>
      <c r="C24" s="7"/>
      <c r="D24" s="7"/>
      <c r="E24" s="7"/>
      <c r="F24" s="7"/>
      <c r="G24" s="8"/>
      <c r="AA24" s="61"/>
    </row>
    <row r="25" spans="2:46" ht="17.25" thickTop="1" thickBot="1">
      <c r="B25" s="7"/>
      <c r="C25" s="7"/>
      <c r="D25" s="7"/>
      <c r="E25" s="7"/>
      <c r="F25" s="7"/>
      <c r="G25" s="8"/>
      <c r="AA25" s="62"/>
    </row>
    <row r="26" spans="2:46" ht="16.5" thickBot="1">
      <c r="B26" s="7"/>
      <c r="C26" s="7"/>
      <c r="D26" s="7"/>
      <c r="E26" s="7"/>
      <c r="F26" s="7"/>
      <c r="G26" s="8"/>
      <c r="AA26" s="63"/>
    </row>
    <row r="27" spans="2:46">
      <c r="B27" s="7"/>
      <c r="C27" s="7"/>
      <c r="D27" s="7"/>
      <c r="E27" s="7"/>
      <c r="F27" s="7"/>
      <c r="G27" s="8"/>
    </row>
    <row r="28" spans="2:46">
      <c r="B28" s="7"/>
      <c r="C28" s="7"/>
      <c r="D28" s="7"/>
      <c r="E28" s="7"/>
      <c r="F28" s="7"/>
      <c r="G28" s="8"/>
    </row>
    <row r="29" spans="2:46">
      <c r="B29" s="7"/>
      <c r="C29" s="7"/>
      <c r="D29" s="7"/>
      <c r="E29" s="7"/>
      <c r="F29" s="7"/>
      <c r="G29" s="8"/>
    </row>
    <row r="30" spans="2:46">
      <c r="B30" s="7"/>
      <c r="C30" s="7"/>
      <c r="D30" s="7"/>
      <c r="E30" s="7"/>
      <c r="F30" s="7"/>
      <c r="G30" s="8"/>
    </row>
    <row r="31" spans="2:46">
      <c r="B31" s="7"/>
      <c r="C31" s="7"/>
      <c r="D31" s="7"/>
      <c r="E31" s="7"/>
      <c r="F31" s="7"/>
      <c r="G31" s="8"/>
    </row>
    <row r="32" spans="2:46">
      <c r="B32" s="7"/>
      <c r="C32" s="7"/>
      <c r="D32" s="7"/>
      <c r="E32" s="7"/>
      <c r="F32" s="7"/>
      <c r="G32" s="8"/>
    </row>
    <row r="33" spans="2:7">
      <c r="B33" s="7"/>
      <c r="C33" s="7"/>
      <c r="D33" s="7"/>
      <c r="E33" s="7"/>
      <c r="F33" s="7"/>
      <c r="G33" s="8"/>
    </row>
    <row r="34" spans="2:7">
      <c r="B34" s="7"/>
      <c r="C34" s="7"/>
      <c r="D34" s="7"/>
      <c r="E34" s="7"/>
      <c r="F34" s="7"/>
      <c r="G34" s="8"/>
    </row>
    <row r="35" spans="2:7">
      <c r="B35" s="7"/>
      <c r="C35" s="7"/>
      <c r="D35" s="7"/>
      <c r="E35" s="7"/>
      <c r="F35" s="7"/>
      <c r="G35" s="8"/>
    </row>
    <row r="36" spans="2:7">
      <c r="B36" s="7"/>
      <c r="C36" s="7"/>
      <c r="D36" s="7"/>
      <c r="E36" s="7"/>
      <c r="F36" s="7"/>
      <c r="G36" s="8"/>
    </row>
    <row r="37" spans="2:7">
      <c r="B37" s="7"/>
      <c r="C37" s="7"/>
      <c r="D37" s="7"/>
      <c r="E37" s="7"/>
      <c r="F37" s="7"/>
      <c r="G37" s="8"/>
    </row>
    <row r="38" spans="2:7">
      <c r="B38" s="7"/>
      <c r="C38" s="7"/>
      <c r="D38" s="7"/>
      <c r="E38" s="7"/>
      <c r="F38" s="7"/>
      <c r="G38" s="8"/>
    </row>
    <row r="39" spans="2:7">
      <c r="B39" s="7"/>
      <c r="C39" s="7"/>
      <c r="D39" s="7"/>
      <c r="E39" s="7"/>
      <c r="F39" s="7"/>
      <c r="G39" s="8"/>
    </row>
    <row r="40" spans="2:7">
      <c r="B40" s="7"/>
      <c r="C40" s="7"/>
      <c r="D40" s="7"/>
      <c r="E40" s="9"/>
      <c r="F40" s="9"/>
      <c r="G40" s="8"/>
    </row>
    <row r="41" spans="2:7">
      <c r="B41" s="9"/>
      <c r="C41" s="9"/>
      <c r="D41" s="9"/>
      <c r="E41" s="7"/>
      <c r="F41" s="7"/>
      <c r="G41" s="8"/>
    </row>
    <row r="42" spans="2:7">
      <c r="B42" s="6"/>
      <c r="C42" s="6"/>
      <c r="D42" s="6"/>
      <c r="E42" s="6"/>
      <c r="F42" s="6"/>
    </row>
    <row r="43" spans="2:7">
      <c r="B43" s="6"/>
      <c r="C43" s="6"/>
      <c r="D43" s="6"/>
      <c r="E43" s="6"/>
      <c r="F43" s="6"/>
    </row>
    <row r="44" spans="2:7">
      <c r="B44" s="6"/>
      <c r="C44" s="6"/>
      <c r="D44" s="6"/>
      <c r="E44" s="6"/>
      <c r="F44" s="6"/>
    </row>
  </sheetData>
  <mergeCells count="8">
    <mergeCell ref="AT1:AV1"/>
    <mergeCell ref="X13:AA13"/>
    <mergeCell ref="AC13:AG13"/>
    <mergeCell ref="AH13:AQ13"/>
    <mergeCell ref="E1:G1"/>
    <mergeCell ref="Z1:AC1"/>
    <mergeCell ref="AE1:AI1"/>
    <mergeCell ref="AJ1:AS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2:L267"/>
  <sheetViews>
    <sheetView topLeftCell="A191" workbookViewId="0">
      <selection activeCell="G281" sqref="G281"/>
    </sheetView>
  </sheetViews>
  <sheetFormatPr defaultRowHeight="15"/>
  <cols>
    <col min="1" max="1" width="14.85546875" customWidth="1"/>
    <col min="2" max="2" width="26.42578125" style="18" customWidth="1"/>
    <col min="3" max="3" width="16.7109375" style="18" customWidth="1"/>
    <col min="4" max="4" width="13.5703125" customWidth="1"/>
    <col min="5" max="5" width="17.140625" customWidth="1"/>
    <col min="6" max="6" width="16" customWidth="1"/>
    <col min="7" max="7" width="64.28515625" customWidth="1"/>
    <col min="8" max="8" width="13.140625" style="18" customWidth="1"/>
    <col min="9" max="9" width="12.85546875" customWidth="1"/>
    <col min="10" max="10" width="9.140625" customWidth="1"/>
    <col min="11" max="11" width="10.85546875" customWidth="1"/>
    <col min="12" max="12" width="9.140625" hidden="1" customWidth="1"/>
    <col min="13" max="13" width="27" customWidth="1"/>
  </cols>
  <sheetData>
    <row r="2" spans="1:8">
      <c r="A2" s="2">
        <v>1</v>
      </c>
      <c r="B2" s="33">
        <f>INDEX(данные!A3:A5,A2)</f>
        <v>2025</v>
      </c>
      <c r="C2" s="159"/>
      <c r="F2">
        <v>2</v>
      </c>
    </row>
    <row r="3" spans="1:8" ht="18.75">
      <c r="A3" s="4" t="s">
        <v>7</v>
      </c>
      <c r="B3" s="34">
        <f>VLOOKUP($B$2,данные!$A$2:$Y$5,MATCH(A3,данные!$A$2:$Y$2,0))</f>
        <v>1538806.4</v>
      </c>
      <c r="C3" s="160"/>
    </row>
    <row r="4" spans="1:8" s="1" customFormat="1" ht="18.75">
      <c r="A4" s="4" t="s">
        <v>36</v>
      </c>
      <c r="B4" s="34">
        <f>VLOOKUP($B$2,данные!$A$2:$Y$5,MATCH(A4,данные!$A$2:$Y$2,0))</f>
        <v>1428806.4</v>
      </c>
      <c r="C4" s="160"/>
      <c r="H4" s="18"/>
    </row>
    <row r="5" spans="1:8" s="1" customFormat="1" ht="75">
      <c r="A5" s="4" t="s">
        <v>49</v>
      </c>
      <c r="B5" s="44">
        <f>VLOOKUP($B$2,данные!$A$2:$Y$5,MATCH(A5,данные!$A$2:$Y$2,0))</f>
        <v>-110000</v>
      </c>
      <c r="C5" s="161"/>
      <c r="H5" s="18"/>
    </row>
    <row r="6" spans="1:8" ht="24.75">
      <c r="A6" s="3" t="s">
        <v>0</v>
      </c>
      <c r="B6" s="35">
        <f>VLOOKUP($B$2,данные!$A$2:$Y$5,MATCH(A6,данные!$A$2:$Y$2,0))</f>
        <v>351052</v>
      </c>
      <c r="C6" s="162"/>
    </row>
    <row r="7" spans="1:8" ht="24.75">
      <c r="A7" s="3" t="s">
        <v>1</v>
      </c>
      <c r="B7" s="35">
        <f>VLOOKUP($B$2,данные!$A$2:$Y$5,MATCH(A7,данные!$A$2:$Y$2,0))</f>
        <v>124009</v>
      </c>
      <c r="C7" s="162"/>
    </row>
    <row r="8" spans="1:8" ht="24.75">
      <c r="A8" s="3" t="s">
        <v>2</v>
      </c>
      <c r="B8" s="35">
        <f>VLOOKUP($B$2,данные!$A$2:$Y$5,MATCH(A8,данные!$A$2:$Y$2,0))</f>
        <v>953745.4</v>
      </c>
      <c r="C8" s="162"/>
    </row>
    <row r="9" spans="1:8">
      <c r="A9" s="12" t="s">
        <v>19</v>
      </c>
      <c r="B9" s="36">
        <f>VLOOKUP($B$2,данные!$A$2:$Y$5,MATCH(A9,данные!$A$2:$Y$2,0))</f>
        <v>4630</v>
      </c>
      <c r="C9" s="163"/>
      <c r="D9" s="1" t="s">
        <v>3</v>
      </c>
    </row>
    <row r="10" spans="1:8">
      <c r="A10" s="12" t="s">
        <v>20</v>
      </c>
      <c r="B10" s="36">
        <f>VLOOKUP($B$2,данные!$A$2:$Y$5,MATCH(A10,данные!$A$2:$Y$2,0))</f>
        <v>5157</v>
      </c>
      <c r="C10" s="163"/>
      <c r="D10" s="1" t="s">
        <v>3</v>
      </c>
    </row>
    <row r="11" spans="1:8">
      <c r="A11" s="12" t="s">
        <v>21</v>
      </c>
      <c r="B11" s="36">
        <f>VLOOKUP($B$2,данные!$A$2:$Y$5,MATCH(A11,данные!$A$2:$Y$2,0))</f>
        <v>10258</v>
      </c>
      <c r="C11" s="163"/>
      <c r="D11" s="1" t="s">
        <v>3</v>
      </c>
    </row>
    <row r="12" spans="1:8">
      <c r="A12" s="12" t="s">
        <v>22</v>
      </c>
      <c r="B12" s="36">
        <f>VLOOKUP($B$2,данные!$A$2:$Y$5,MATCH(A12,данные!$A$2:$Y$2,0))</f>
        <v>16416</v>
      </c>
      <c r="C12" s="163"/>
      <c r="D12" s="1" t="s">
        <v>3</v>
      </c>
    </row>
    <row r="13" spans="1:8">
      <c r="A13" s="12" t="s">
        <v>6</v>
      </c>
      <c r="B13" s="36">
        <f>VLOOKUP($B$2,данные!$A$2:$Y$5,MATCH(A13,данные!$A$2:$Y$2,0))</f>
        <v>31248</v>
      </c>
      <c r="C13" s="163"/>
      <c r="D13" s="1" t="s">
        <v>3</v>
      </c>
    </row>
    <row r="14" spans="1:8">
      <c r="A14" s="12" t="s">
        <v>23</v>
      </c>
      <c r="B14" s="36">
        <f>VLOOKUP($B$2,данные!$A$2:$Y$5,MATCH(A14,данные!$A$2:$Y$2,0))</f>
        <v>283343</v>
      </c>
      <c r="C14" s="163"/>
      <c r="D14" s="1" t="s">
        <v>3</v>
      </c>
    </row>
    <row r="15" spans="1:8">
      <c r="A15" s="13" t="s">
        <v>24</v>
      </c>
      <c r="B15" s="37">
        <f>VLOOKUP($B$2,данные!$A$2:$Y$5,MATCH(A15,данные!$A$2:$Y$2,0))</f>
        <v>206</v>
      </c>
      <c r="C15" s="164"/>
      <c r="D15" s="1" t="s">
        <v>4</v>
      </c>
    </row>
    <row r="16" spans="1:8">
      <c r="A16" s="13" t="s">
        <v>25</v>
      </c>
      <c r="B16" s="37">
        <f>VLOOKUP($B$2,данные!$A$2:$Y$5,MATCH(A16,данные!$A$2:$Y$2,0))</f>
        <v>1032</v>
      </c>
      <c r="C16" s="164"/>
      <c r="D16" s="1" t="s">
        <v>4</v>
      </c>
    </row>
    <row r="17" spans="1:4">
      <c r="A17" s="13" t="s">
        <v>26</v>
      </c>
      <c r="B17" s="37">
        <f>VLOOKUP($B$2,данные!$A$2:$Y$5,MATCH(A17,данные!$A$2:$Y$2,0))</f>
        <v>5420</v>
      </c>
      <c r="C17" s="164"/>
      <c r="D17" s="1" t="s">
        <v>4</v>
      </c>
    </row>
    <row r="18" spans="1:4">
      <c r="A18" s="13" t="s">
        <v>27</v>
      </c>
      <c r="B18" s="37">
        <f>VLOOKUP($B$2,данные!$A$2:$Y$5,MATCH(A18,данные!$A$2:$Y$2,0))</f>
        <v>3708</v>
      </c>
      <c r="C18" s="164"/>
      <c r="D18" s="1" t="s">
        <v>4</v>
      </c>
    </row>
    <row r="19" spans="1:4">
      <c r="A19" s="13" t="s">
        <v>28</v>
      </c>
      <c r="B19" s="37">
        <f>VLOOKUP($B$2,данные!$A$2:$Y$5,MATCH(A19,данные!$A$2:$Y$2,0))</f>
        <v>15312</v>
      </c>
      <c r="C19" s="164"/>
      <c r="D19" s="1" t="s">
        <v>4</v>
      </c>
    </row>
    <row r="20" spans="1:4" ht="31.5" customHeight="1">
      <c r="A20" s="13" t="s">
        <v>29</v>
      </c>
      <c r="B20" s="37">
        <f>VLOOKUP($B$2,данные!$A$2:$Y$5,MATCH(A20,данные!$A$2:$Y$2,0))</f>
        <v>25544</v>
      </c>
      <c r="C20" s="164"/>
      <c r="D20" s="1" t="s">
        <v>4</v>
      </c>
    </row>
    <row r="21" spans="1:4">
      <c r="A21" s="13" t="s">
        <v>30</v>
      </c>
      <c r="B21" s="37">
        <f>VLOOKUP($B$2,данные!$A$2:$Y$5,MATCH(A21,данные!$A$2:$Y$2,0))</f>
        <v>72787</v>
      </c>
      <c r="C21" s="164"/>
      <c r="D21" s="1" t="s">
        <v>4</v>
      </c>
    </row>
    <row r="22" spans="1:4">
      <c r="A22" s="14" t="s">
        <v>31</v>
      </c>
      <c r="B22" s="38">
        <f>VLOOKUP($B$2,данные!$A$2:$Y$5,MATCH(A22,данные!$A$2:$Y$2,0))</f>
        <v>1745</v>
      </c>
      <c r="C22" s="85"/>
      <c r="D22" s="1" t="s">
        <v>5</v>
      </c>
    </row>
    <row r="23" spans="1:4">
      <c r="A23" s="14" t="s">
        <v>32</v>
      </c>
      <c r="B23" s="38">
        <f>VLOOKUP($B$2,данные!$A$2:$Y$5,MATCH(A23,данные!$A$2:$Y$2,0))</f>
        <v>41678.5</v>
      </c>
      <c r="C23" s="85"/>
      <c r="D23" s="1" t="s">
        <v>5</v>
      </c>
    </row>
    <row r="24" spans="1:4">
      <c r="A24" s="14" t="s">
        <v>33</v>
      </c>
      <c r="B24" s="38">
        <f>VLOOKUP($B$2,данные!$A$2:$Y$5,MATCH(A24,данные!$A$2:$Y$2,0))</f>
        <v>176983</v>
      </c>
      <c r="C24" s="85"/>
      <c r="D24" s="1" t="s">
        <v>5</v>
      </c>
    </row>
    <row r="25" spans="1:4">
      <c r="A25" s="14" t="s">
        <v>34</v>
      </c>
      <c r="B25" s="38">
        <f>VLOOKUP($B$2,данные!$A$2:$Y$5,MATCH(A25,данные!$A$2:$Y$2,0))</f>
        <v>494095.3</v>
      </c>
      <c r="C25" s="85"/>
      <c r="D25" s="1" t="s">
        <v>5</v>
      </c>
    </row>
    <row r="26" spans="1:4" ht="15.75" thickBot="1">
      <c r="A26" s="14" t="s">
        <v>35</v>
      </c>
      <c r="B26" s="38">
        <f>VLOOKUP($B$2,данные!$A$2:$Y$5,MATCH(A26,данные!$A$2:$Y$2,0))</f>
        <v>213403</v>
      </c>
      <c r="C26" s="85"/>
      <c r="D26" s="1" t="s">
        <v>5</v>
      </c>
    </row>
    <row r="27" spans="1:4" ht="30.75" thickBot="1">
      <c r="A27" s="29" t="s">
        <v>18</v>
      </c>
      <c r="B27" s="39">
        <f>VLOOKUP($B$2,данные!$A$2:$AS$5,MATCH(A27,данные!$A$2:$AS$2,0))</f>
        <v>969476.7</v>
      </c>
      <c r="C27" s="165"/>
      <c r="D27" s="40">
        <f>B27/($B$27+$B$28+$B$29+$B$30+$B$31)*100</f>
        <v>63.001863002389378</v>
      </c>
    </row>
    <row r="28" spans="1:4" ht="45.75" thickBot="1">
      <c r="A28" s="29" t="s">
        <v>47</v>
      </c>
      <c r="B28" s="39">
        <f>VLOOKUP($B$2,данные!$A$2:$AS$5,MATCH(A28,данные!$A$2:$AS$2,0))</f>
        <v>17907.900000000001</v>
      </c>
      <c r="C28" s="165"/>
      <c r="D28" s="40">
        <f>B28/($B$27+$B$28+$B$29+$B$30+$B$31)*100</f>
        <v>1.1637526332097399</v>
      </c>
    </row>
    <row r="29" spans="1:4" ht="36.75" thickBot="1">
      <c r="A29" s="30" t="s">
        <v>45</v>
      </c>
      <c r="B29" s="39">
        <f>VLOOKUP($B$2,данные!$A$2:$AS$5,MATCH(A29,данные!$A$2:$AS$2,0))</f>
        <v>330745.90000000002</v>
      </c>
      <c r="C29" s="165"/>
      <c r="D29" s="40">
        <f>B29/($B$27+$B$28+$B$29+$B$30+$B$31)*100</f>
        <v>21.493665479946017</v>
      </c>
    </row>
    <row r="30" spans="1:4" ht="48.75" thickBot="1">
      <c r="A30" s="30" t="s">
        <v>46</v>
      </c>
      <c r="B30" s="39">
        <f>VLOOKUP($B$2,данные!$A$2:$AS$5,MATCH(A30,данные!$A$2:$AS$2,0))</f>
        <v>218816.9</v>
      </c>
      <c r="C30" s="165"/>
      <c r="D30" s="40">
        <f>B30/($B$27+$B$28+$B$29+$B$30+$B$31)*100</f>
        <v>14.219910964758139</v>
      </c>
    </row>
    <row r="31" spans="1:4" ht="24.75" thickBot="1">
      <c r="A31" s="30" t="s">
        <v>37</v>
      </c>
      <c r="B31" s="39">
        <f>VLOOKUP($B$2,данные!$A$2:$AS$5,MATCH(A31,данные!$A$2:$AS$2,0))</f>
        <v>1859</v>
      </c>
      <c r="C31" s="165"/>
      <c r="D31" s="40">
        <f>B31/($B$27+$B$28+$B$29+$B$30+$B$31)*100</f>
        <v>0.12080791969672079</v>
      </c>
    </row>
    <row r="32" spans="1:4" ht="24.75" thickBot="1">
      <c r="A32" s="26" t="s">
        <v>38</v>
      </c>
      <c r="B32" s="37">
        <f>VLOOKUP($B$2,данные!$A$2:$AS$5,MATCH(A32,данные!$A$2:$AS$2,0))</f>
        <v>1859</v>
      </c>
      <c r="C32" s="164"/>
      <c r="D32" s="41"/>
    </row>
    <row r="33" spans="1:8" s="1" customFormat="1" ht="15.75" thickBot="1">
      <c r="A33" s="26" t="s">
        <v>39</v>
      </c>
      <c r="B33" s="37">
        <f>VLOOKUP($B$2,данные!$A$2:$AS$5,MATCH(A33,данные!$A$2:$AS$2,0))</f>
        <v>228351.2</v>
      </c>
      <c r="C33" s="164"/>
      <c r="D33" s="32"/>
      <c r="H33" s="18"/>
    </row>
    <row r="34" spans="1:8" ht="15.75" thickBot="1">
      <c r="A34" s="26" t="s">
        <v>40</v>
      </c>
      <c r="B34" s="37">
        <f>VLOOKUP($B$2,данные!$A$2:$AS$5,MATCH(A34,данные!$A$2:$AS$2,0))</f>
        <v>336165.9</v>
      </c>
      <c r="C34" s="164"/>
      <c r="D34" s="32"/>
    </row>
    <row r="35" spans="1:8" ht="24.75" thickBot="1">
      <c r="A35" s="26" t="s">
        <v>41</v>
      </c>
      <c r="B35" s="37">
        <f>VLOOKUP($B$2,данные!$A$2:$AS$5,MATCH(A35,данные!$A$2:$AS$2,0))</f>
        <v>932707.3</v>
      </c>
      <c r="C35" s="164"/>
      <c r="D35" s="32"/>
    </row>
    <row r="36" spans="1:8" ht="15.75" thickBot="1">
      <c r="A36" s="26" t="s">
        <v>42</v>
      </c>
      <c r="B36" s="37">
        <f>VLOOKUP($B$2,данные!$A$2:$AS$5,MATCH(A36,данные!$A$2:$AS$2,0))</f>
        <v>39723</v>
      </c>
      <c r="C36" s="164"/>
      <c r="D36" s="32"/>
    </row>
    <row r="37" spans="1:8" s="1" customFormat="1" ht="23.25" thickBot="1">
      <c r="A37" s="5" t="s">
        <v>10</v>
      </c>
      <c r="B37" s="34">
        <f>VLOOKUP($B$2,данные!$A$2:$AS$5,MATCH(A37,данные!$A$2:$AS$2,0))</f>
        <v>185547.2</v>
      </c>
      <c r="C37" s="160"/>
      <c r="D37" s="42">
        <f>B37/($B$37+$B$38+$B$39+$B$41+$B$42+$B$43+$B$44+$B$45+$B$46)*100</f>
        <v>12.100485565803897</v>
      </c>
      <c r="H37" s="18"/>
    </row>
    <row r="38" spans="1:8" ht="23.25" thickBot="1">
      <c r="A38" s="5" t="s">
        <v>44</v>
      </c>
      <c r="B38" s="34">
        <f>VLOOKUP($B$2,данные!$A$2:$AS$5,MATCH(A38,данные!$A$2:$AS$2,0))</f>
        <v>100</v>
      </c>
      <c r="C38" s="160"/>
      <c r="D38" s="43">
        <f t="shared" ref="D38:D46" si="0">B38/($B$37+$B$38+$B$39+$B$41+$B$42+$B$43+$B$44+$B$45+$B$46)*100</f>
        <v>6.5215134293613143E-3</v>
      </c>
    </row>
    <row r="39" spans="1:8" ht="23.25" thickBot="1">
      <c r="A39" s="5" t="s">
        <v>11</v>
      </c>
      <c r="B39" s="34">
        <f>VLOOKUP($B$2,данные!$A$2:$AS$5,MATCH(A39,данные!$A$2:$AS$2,0))</f>
        <v>153259.29999999999</v>
      </c>
      <c r="C39" s="160"/>
      <c r="D39" s="42">
        <f t="shared" si="0"/>
        <v>9.9948258312451426</v>
      </c>
    </row>
    <row r="40" spans="1:8" s="1" customFormat="1" ht="23.25" thickBot="1">
      <c r="A40" s="5" t="s">
        <v>140</v>
      </c>
      <c r="B40" s="34">
        <f>VLOOKUP($B$2,данные!$A$2:$AS$5,MATCH(A40,данные!$A$2:$AS$2,0))</f>
        <v>5420</v>
      </c>
      <c r="C40" s="160"/>
      <c r="D40" s="42"/>
      <c r="H40" s="18"/>
    </row>
    <row r="41" spans="1:8" ht="34.5" thickBot="1">
      <c r="A41" s="5" t="s">
        <v>12</v>
      </c>
      <c r="B41" s="34">
        <f>VLOOKUP($B$2,данные!$A$2:$AS$5,MATCH(A41,данные!$A$2:$AS$2,0))</f>
        <v>43473.1</v>
      </c>
      <c r="C41" s="160"/>
      <c r="D41" s="42">
        <f t="shared" si="0"/>
        <v>2.8351040546596731</v>
      </c>
    </row>
    <row r="42" spans="1:8" ht="15.75" thickBot="1">
      <c r="A42" s="5" t="s">
        <v>13</v>
      </c>
      <c r="B42" s="34">
        <f>VLOOKUP($B$2,данные!$A$2:$AS$5,MATCH(A42,данные!$A$2:$AS$2,0))</f>
        <v>931977</v>
      </c>
      <c r="C42" s="160"/>
      <c r="D42" s="42">
        <f t="shared" si="0"/>
        <v>60.77900521355869</v>
      </c>
    </row>
    <row r="43" spans="1:8" ht="23.25" thickBot="1">
      <c r="A43" s="5" t="s">
        <v>14</v>
      </c>
      <c r="B43" s="34">
        <f>VLOOKUP($B$2,данные!$A$2:$AS$5,MATCH(A43,данные!$A$2:$AS$2,0))</f>
        <v>27462.1</v>
      </c>
      <c r="C43" s="160"/>
      <c r="D43" s="42">
        <f t="shared" si="0"/>
        <v>1.7909445394846333</v>
      </c>
    </row>
    <row r="44" spans="1:8" ht="23.25" thickBot="1">
      <c r="A44" s="5" t="s">
        <v>15</v>
      </c>
      <c r="B44" s="34">
        <f>VLOOKUP($B$2,данные!$A$2:$AS$5,MATCH(A44,данные!$A$2:$AS$2,0))</f>
        <v>50666</v>
      </c>
      <c r="C44" s="160"/>
      <c r="D44" s="42">
        <f t="shared" si="0"/>
        <v>3.3041899941202031</v>
      </c>
    </row>
    <row r="45" spans="1:8" ht="23.25" thickBot="1">
      <c r="A45" s="5" t="s">
        <v>16</v>
      </c>
      <c r="B45" s="34">
        <f>VLOOKUP($B$2,данные!$A$2:$AS$5,MATCH(A45,данные!$A$2:$AS$2,0))</f>
        <v>20372.7</v>
      </c>
      <c r="C45" s="160"/>
      <c r="D45" s="42">
        <f t="shared" si="0"/>
        <v>1.3286083664234924</v>
      </c>
    </row>
    <row r="46" spans="1:8" ht="23.25" thickBot="1">
      <c r="A46" s="5" t="s">
        <v>17</v>
      </c>
      <c r="B46" s="34">
        <f>VLOOKUP($B$2,данные!$A$2:$AS$5,MATCH(A46,данные!$A$2:$AS$2,0))</f>
        <v>120529</v>
      </c>
      <c r="C46" s="160"/>
      <c r="D46" s="42">
        <f t="shared" si="0"/>
        <v>7.8603149212748979</v>
      </c>
    </row>
    <row r="47" spans="1:8" ht="34.5" thickBot="1">
      <c r="A47" s="66" t="s">
        <v>59</v>
      </c>
      <c r="B47" s="34">
        <f>VLOOKUP($B$2,данные!$A$2:$AZ$5,MATCH(A47,данные!$A$2:$AZ$2,0))</f>
        <v>47082</v>
      </c>
      <c r="C47" s="160"/>
      <c r="D47" s="1"/>
    </row>
    <row r="48" spans="1:8" ht="35.25" thickTop="1" thickBot="1">
      <c r="A48" s="67" t="s">
        <v>60</v>
      </c>
      <c r="B48" s="34">
        <f>VLOOKUP($B$2,данные!$A$2:$AZ$5,MATCH(A48,данные!$A$2:$AZ$2,0))</f>
        <v>34070</v>
      </c>
      <c r="C48" s="160"/>
    </row>
    <row r="49" spans="1:3" ht="34.5" thickBot="1">
      <c r="A49" s="68" t="s">
        <v>61</v>
      </c>
      <c r="B49" s="34">
        <f>VLOOKUP($B$2,данные!$A$2:$AZ$5,MATCH(A49,данные!$A$2:$AZ$2,0))</f>
        <v>6309</v>
      </c>
      <c r="C49" s="160"/>
    </row>
    <row r="50" spans="1:3" ht="34.5" thickBot="1">
      <c r="A50" s="66" t="s">
        <v>64</v>
      </c>
      <c r="B50" s="34">
        <f>VLOOKUP($B$2,данные!$A$2:$AZ$5,MATCH(A50,данные!$A$2:$AZ$2,0))</f>
        <v>102.8</v>
      </c>
      <c r="C50" s="160"/>
    </row>
    <row r="51" spans="1:3" ht="24" thickTop="1" thickBot="1">
      <c r="A51" s="67" t="s">
        <v>65</v>
      </c>
      <c r="B51" s="34">
        <f>VLOOKUP($B$2,данные!$A$2:$AZ$5,MATCH(A51,данные!$A$2:$AZ$2,0))</f>
        <v>108.6</v>
      </c>
      <c r="C51" s="160"/>
    </row>
    <row r="52" spans="1:3" ht="45.75" thickBot="1">
      <c r="A52" s="68" t="s">
        <v>134</v>
      </c>
      <c r="B52" s="34">
        <f>VLOOKUP($B$2,данные!$A$2:$AZ$5,MATCH(A52,данные!$A$2:$AZ$2,0))</f>
        <v>107.3</v>
      </c>
      <c r="C52" s="160"/>
    </row>
    <row r="53" spans="1:3" ht="23.25" thickBot="1">
      <c r="A53" s="68" t="s">
        <v>66</v>
      </c>
      <c r="B53" s="34">
        <f>VLOOKUP($B$2,данные!$A$2:$AZ$5,MATCH(A53,данные!$A$2:$AZ$2,0))</f>
        <v>0.7</v>
      </c>
      <c r="C53" s="160"/>
    </row>
    <row r="54" spans="1:3">
      <c r="A54" s="69" t="s">
        <v>68</v>
      </c>
      <c r="B54" s="34" t="str">
        <f>VLOOKUP($B$2,данные!$A$2:$BA$5,MATCH(A54,данные!$A$2:$BA$2,0))</f>
        <v>ДЕФИЦИТ</v>
      </c>
      <c r="C54" s="160"/>
    </row>
    <row r="68" spans="1:11">
      <c r="F68" s="1" t="s">
        <v>51</v>
      </c>
      <c r="G68" s="1" t="s">
        <v>52</v>
      </c>
    </row>
    <row r="69" spans="1:11" ht="16.5">
      <c r="A69" s="1" t="s">
        <v>51</v>
      </c>
      <c r="B69" s="18" t="s">
        <v>52</v>
      </c>
      <c r="D69" s="1" t="s">
        <v>48</v>
      </c>
      <c r="E69" s="1">
        <v>2</v>
      </c>
      <c r="F69" s="1" t="str">
        <f>INDEX(данные!I8:I10,E69)</f>
        <v>неналоговые</v>
      </c>
      <c r="G69" s="48" t="str">
        <f t="array" ref="G69">IFERROR(INDEX($B$70:$B$87, MATCH(0,IF((($A$70:$A$87=$F$69)), COUNTIF($G$68:G68,$B$70:$B$87),""),1)),"")</f>
        <v>Аренда земли</v>
      </c>
      <c r="H69" s="49">
        <f t="array" ref="H69">IFERROR(INDEX($D$70:$D$87, MATCH(0,IF((($A$70:$A$87=$F$69)), COUNTIF($H$68:H68,$D$70:$D$87),""),1)),"")</f>
        <v>72787</v>
      </c>
      <c r="I69" s="1"/>
      <c r="K69" s="48" t="str">
        <f>IFERROR(INDEX($B$70:$B$87, MATCH(0,IF((($A$70:$A$87=$I$69)), COUNTIF($I$68:I68,$B$70:$B$87),""),0)),"")</f>
        <v/>
      </c>
    </row>
    <row r="70" spans="1:11" ht="16.5">
      <c r="A70" s="1" t="s">
        <v>3</v>
      </c>
      <c r="B70" s="45" t="s">
        <v>19</v>
      </c>
      <c r="C70" s="45"/>
      <c r="D70" s="36">
        <f>VLOOKUP($B$2,данные!$A$2:$Y$5,MATCH(B70,данные!$A$2:$Y$2,0))</f>
        <v>4630</v>
      </c>
      <c r="G70" s="48" t="str">
        <f t="array" ref="G70">IFERROR(INDEX($B$70:$B$87, MATCH(0,IF((($A$70:$A$87=$F$69)), COUNTIF($G$68:G69,$B$70:$B$87),""),1)),"")</f>
        <v>Прочие неналоговые доходы</v>
      </c>
      <c r="H70" s="49">
        <f t="array" ref="H70">IFERROR(INDEX($D$70:$D$87, MATCH(0,IF((($A$70:$A$87=$F$69)), COUNTIF($H$68:H69,$D$70:$D$87),""),1)),"")</f>
        <v>25544</v>
      </c>
      <c r="J70" s="48"/>
    </row>
    <row r="71" spans="1:11" ht="16.5">
      <c r="A71" s="1" t="s">
        <v>3</v>
      </c>
      <c r="B71" s="45" t="s">
        <v>20</v>
      </c>
      <c r="C71" s="45"/>
      <c r="D71" s="36">
        <f>VLOOKUP($B$2,данные!$A$2:$Y$5,MATCH(B71,данные!$A$2:$Y$2,0))</f>
        <v>5157</v>
      </c>
      <c r="F71" s="1"/>
      <c r="G71" s="48" t="str">
        <f t="array" ref="G71">IFERROR(INDEX($B$70:$B$87, MATCH(0,IF((($A$70:$A$87=$F$69)), COUNTIF($G$68:G70,$B$70:$B$87),""),1)),"")</f>
        <v>Доходы от платных услуг</v>
      </c>
      <c r="H71" s="49">
        <f t="array" ref="H71">IFERROR(INDEX($D$70:$D$87, MATCH(0,IF((($A$70:$A$87=$F$69)), COUNTIF($H$68:H70,$D$70:$D$87),""),1)),"")</f>
        <v>15312</v>
      </c>
    </row>
    <row r="72" spans="1:11" ht="30">
      <c r="A72" s="1" t="s">
        <v>3</v>
      </c>
      <c r="B72" s="45" t="s">
        <v>21</v>
      </c>
      <c r="C72" s="45"/>
      <c r="D72" s="36">
        <f>VLOOKUP($B$2,данные!$A$2:$Y$5,MATCH(B72,данные!$A$2:$Y$2,0))</f>
        <v>10258</v>
      </c>
      <c r="F72" s="48"/>
      <c r="G72" s="48" t="str">
        <f t="array" ref="G72">IFERROR(INDEX($B$70:$B$87, MATCH(0,IF((($A$70:$A$87=$F$69)), COUNTIF($G$68:G71,$B$70:$B$87),""),1)),"")</f>
        <v>Аренда имущества</v>
      </c>
      <c r="H72" s="49">
        <f t="array" ref="H72">IFERROR(INDEX($D$70:$D$87, MATCH(0,IF((($A$70:$A$87=$F$69)), COUNTIF($H$68:H71,$D$70:$D$87),""),1)),"")</f>
        <v>3708</v>
      </c>
    </row>
    <row r="73" spans="1:11" ht="45">
      <c r="A73" s="1" t="s">
        <v>3</v>
      </c>
      <c r="B73" s="45" t="s">
        <v>22</v>
      </c>
      <c r="C73" s="45"/>
      <c r="D73" s="36">
        <f>VLOOKUP($B$2,данные!$A$2:$Y$5,MATCH(B73,данные!$A$2:$Y$2,0))</f>
        <v>16416</v>
      </c>
      <c r="F73" s="1"/>
      <c r="G73" s="48" t="str">
        <f t="array" ref="G73">IFERROR(INDEX($B$70:$B$87, MATCH(0,IF((($A$70:$A$87=$F$69)), COUNTIF($G$68:G72,$B$70:$B$87),""),1)),"")</f>
        <v>Платежи при пользовании природными ресурсами</v>
      </c>
      <c r="H73" s="49">
        <f t="array" ref="H73">IFERROR(INDEX($D$70:$D$87, MATCH(0,IF((($A$70:$A$87=$F$69)), COUNTIF($H$68:H72,$D$70:$D$87),""),1)),"")</f>
        <v>5420</v>
      </c>
    </row>
    <row r="74" spans="1:11" ht="16.5">
      <c r="A74" s="1" t="s">
        <v>3</v>
      </c>
      <c r="B74" s="45" t="s">
        <v>6</v>
      </c>
      <c r="C74" s="45"/>
      <c r="D74" s="36">
        <f>VLOOKUP($B$2,данные!$A$2:$Y$5,MATCH(B74,данные!$A$2:$Y$2,0))</f>
        <v>31248</v>
      </c>
      <c r="F74" s="1"/>
      <c r="G74" s="48" t="str">
        <f t="array" ref="G74">IFERROR(INDEX($B$70:$B$87, MATCH(0,IF((($A$70:$A$87=$F$69)), COUNTIF($G$68:G73,$B$70:$B$87),""),1)),"")</f>
        <v>Штрафы</v>
      </c>
      <c r="H74" s="49">
        <f t="array" ref="H74">IFERROR(INDEX($D$70:$D$87, MATCH(0,IF((($A$70:$A$87=$F$69)), COUNTIF($H$68:H73,$D$70:$D$87),""),1)),"")</f>
        <v>1032</v>
      </c>
    </row>
    <row r="75" spans="1:11" ht="30">
      <c r="A75" s="1" t="s">
        <v>3</v>
      </c>
      <c r="B75" s="45" t="s">
        <v>23</v>
      </c>
      <c r="C75" s="45"/>
      <c r="D75" s="36">
        <f>VLOOKUP($B$2,данные!$A$2:$Y$5,MATCH(B75,данные!$A$2:$Y$2,0))</f>
        <v>283343</v>
      </c>
      <c r="F75" s="1"/>
      <c r="G75" s="48" t="str">
        <f t="array" ref="G75">IFERROR(INDEX($B$70:$B$87, MATCH(0,IF((($A$70:$A$87=$F$69)), COUNTIF($G$68:G74,$B$70:$B$87),""),1)),"")</f>
        <v>Платежи от муниципальных унитарных предприятий</v>
      </c>
      <c r="H75" s="49">
        <f t="array" ref="H75">IFERROR(INDEX($D$70:$D$87, MATCH(0,IF((($A$70:$A$87=$F$69)), COUNTIF($H$68:H74,$D$70:$D$87),""),1)),"")</f>
        <v>206</v>
      </c>
    </row>
    <row r="76" spans="1:11" ht="45">
      <c r="A76" s="1" t="s">
        <v>4</v>
      </c>
      <c r="B76" s="46" t="s">
        <v>24</v>
      </c>
      <c r="C76" s="46"/>
      <c r="D76" s="37">
        <f>VLOOKUP($B$2,данные!$A$2:$Y$5,MATCH(B76,данные!$A$2:$Y$2,0))</f>
        <v>206</v>
      </c>
      <c r="F76" s="1"/>
      <c r="G76" s="48" t="str">
        <f t="array" ref="G76">IFERROR(INDEX($B$70:$B$87, MATCH(0,IF((($A$70:$A$87=$F$69)), COUNTIF($G$68:G75,$B$70:$B$87),""),1)),"")</f>
        <v/>
      </c>
    </row>
    <row r="77" spans="1:11" ht="16.5">
      <c r="A77" s="1" t="s">
        <v>4</v>
      </c>
      <c r="B77" s="46" t="s">
        <v>25</v>
      </c>
      <c r="C77" s="46"/>
      <c r="D77" s="37">
        <f>VLOOKUP($B$2,данные!$A$2:$Y$5,MATCH(B77,данные!$A$2:$Y$2,0))</f>
        <v>1032</v>
      </c>
      <c r="F77" s="1"/>
      <c r="G77" s="48" t="str">
        <f t="array" ref="G77">IFERROR(INDEX($B$70:$B$87, MATCH(0,IF((($A$70:$A$87=$F$69)), COUNTIF($G$68:G76,$B$70:$B$87),""),1)),"")</f>
        <v/>
      </c>
    </row>
    <row r="78" spans="1:11" ht="30">
      <c r="A78" s="1" t="s">
        <v>4</v>
      </c>
      <c r="B78" s="46" t="s">
        <v>26</v>
      </c>
      <c r="C78" s="46"/>
      <c r="D78" s="37">
        <f>VLOOKUP($B$2,данные!$A$2:$Y$5,MATCH(B78,данные!$A$2:$Y$2,0))</f>
        <v>5420</v>
      </c>
      <c r="F78" s="1"/>
      <c r="G78" s="48" t="str">
        <f t="array" ref="G78">IFERROR(INDEX($B$70:$B$87, MATCH(0,IF((($A$70:$A$87=$F$69)), COUNTIF($G$68:G77,$B$70:$B$87),""),1)),"")</f>
        <v/>
      </c>
    </row>
    <row r="79" spans="1:11" ht="16.5">
      <c r="A79" s="1" t="s">
        <v>4</v>
      </c>
      <c r="B79" s="46" t="s">
        <v>27</v>
      </c>
      <c r="C79" s="46"/>
      <c r="D79" s="37">
        <f>VLOOKUP($B$2,данные!$A$2:$Y$5,MATCH(B79,данные!$A$2:$Y$2,0))</f>
        <v>3708</v>
      </c>
      <c r="G79" s="48" t="str">
        <f>IFERROR(INDEX($B$70:$B$87, MATCH(0,IF((($A$70:$A$87=$F$69)), COUNTIF($G$68:G78,$B$70:$B$87),""),1)),"")</f>
        <v/>
      </c>
    </row>
    <row r="80" spans="1:11" ht="16.5">
      <c r="A80" s="1" t="s">
        <v>4</v>
      </c>
      <c r="B80" s="46" t="s">
        <v>28</v>
      </c>
      <c r="C80" s="46"/>
      <c r="D80" s="37">
        <f>VLOOKUP($B$2,данные!$A$2:$Y$5,MATCH(B80,данные!$A$2:$Y$2,0))</f>
        <v>15312</v>
      </c>
      <c r="G80" s="48" t="str">
        <f t="array" ref="G80">IFERROR(INDEX($B$88:$B$90, MATCH(0,IF((($A$88:$A$90=$F$69)), COUNTIF($G$68:G79,$B$88:$B$90),""),1)),"")</f>
        <v xml:space="preserve"> К неналоговым доходам относятся доходы от использования имущества, находящегося в муниципальной собственности, за исключением имущества бюджетных и автономных учреждений, имущества  муниципальных унитарных предприятий.</v>
      </c>
    </row>
    <row r="81" spans="1:11" ht="30">
      <c r="A81" s="1" t="s">
        <v>4</v>
      </c>
      <c r="B81" s="46" t="s">
        <v>29</v>
      </c>
      <c r="C81" s="46"/>
      <c r="D81" s="37">
        <f>VLOOKUP($B$2,данные!$A$2:$Y$5,MATCH(B81,данные!$A$2:$Y$2,0))</f>
        <v>25544</v>
      </c>
    </row>
    <row r="82" spans="1:11">
      <c r="A82" s="1" t="s">
        <v>4</v>
      </c>
      <c r="B82" s="46" t="s">
        <v>30</v>
      </c>
      <c r="C82" s="46"/>
      <c r="D82" s="37">
        <f>VLOOKUP($B$2,данные!$A$2:$Y$5,MATCH(B82,данные!$A$2:$Y$2,0))</f>
        <v>72787</v>
      </c>
    </row>
    <row r="83" spans="1:11" ht="30">
      <c r="A83" s="1" t="s">
        <v>5</v>
      </c>
      <c r="B83" s="47" t="s">
        <v>31</v>
      </c>
      <c r="C83" s="47"/>
      <c r="D83" s="38">
        <f>VLOOKUP($B$2,данные!$A$2:$Y$5,MATCH(B83,данные!$A$2:$Y$2,0))</f>
        <v>1745</v>
      </c>
      <c r="G83" s="48"/>
    </row>
    <row r="84" spans="1:11" ht="30">
      <c r="A84" s="1" t="s">
        <v>5</v>
      </c>
      <c r="B84" s="47" t="s">
        <v>32</v>
      </c>
      <c r="C84" s="47"/>
      <c r="D84" s="38">
        <f>VLOOKUP($B$2,данные!$A$2:$Y$5,MATCH(B84,данные!$A$2:$Y$2,0))</f>
        <v>41678.5</v>
      </c>
      <c r="G84" s="48"/>
    </row>
    <row r="85" spans="1:11" ht="16.5">
      <c r="A85" s="1" t="s">
        <v>5</v>
      </c>
      <c r="B85" s="47" t="s">
        <v>33</v>
      </c>
      <c r="C85" s="47"/>
      <c r="D85" s="38">
        <f>VLOOKUP($B$2,данные!$A$2:$Y$5,MATCH(B85,данные!$A$2:$Y$2,0))</f>
        <v>176983</v>
      </c>
      <c r="G85" s="48"/>
    </row>
    <row r="86" spans="1:11">
      <c r="A86" s="1" t="s">
        <v>5</v>
      </c>
      <c r="B86" s="47" t="s">
        <v>34</v>
      </c>
      <c r="C86" s="47"/>
      <c r="D86" s="38">
        <f>VLOOKUP($B$2,данные!$A$2:$Y$5,MATCH(B86,данные!$A$2:$Y$2,0))</f>
        <v>494095.3</v>
      </c>
    </row>
    <row r="87" spans="1:11">
      <c r="A87" s="1" t="s">
        <v>5</v>
      </c>
      <c r="B87" s="47" t="s">
        <v>35</v>
      </c>
      <c r="C87" s="47"/>
      <c r="D87" s="38">
        <f>VLOOKUP($B$2,данные!$A$2:$Y$5,MATCH(B87,данные!$A$2:$Y$2,0))</f>
        <v>213403</v>
      </c>
    </row>
    <row r="88" spans="1:11" s="1" customFormat="1" ht="78.75" customHeight="1">
      <c r="A88" s="1" t="s">
        <v>3</v>
      </c>
      <c r="B88" s="86" t="s">
        <v>146</v>
      </c>
      <c r="C88" s="86"/>
      <c r="D88" s="85"/>
      <c r="H88" s="18"/>
    </row>
    <row r="89" spans="1:11" s="1" customFormat="1" ht="135.75" customHeight="1">
      <c r="A89" s="1" t="s">
        <v>4</v>
      </c>
      <c r="B89" s="86" t="s">
        <v>149</v>
      </c>
      <c r="C89" s="86"/>
      <c r="D89" s="85"/>
      <c r="H89" s="18"/>
    </row>
    <row r="90" spans="1:11" s="1" customFormat="1" ht="151.5" customHeight="1">
      <c r="A90" s="1" t="s">
        <v>5</v>
      </c>
      <c r="B90" s="47" t="s">
        <v>148</v>
      </c>
      <c r="C90" s="47"/>
      <c r="D90" s="85"/>
      <c r="H90" s="18"/>
    </row>
    <row r="91" spans="1:11">
      <c r="F91" s="1" t="s">
        <v>54</v>
      </c>
      <c r="G91" s="33" t="s">
        <v>55</v>
      </c>
      <c r="H91" s="2" t="s">
        <v>76</v>
      </c>
      <c r="I91" s="73"/>
      <c r="J91" s="73"/>
      <c r="K91" s="73"/>
    </row>
    <row r="92" spans="1:11" s="1" customFormat="1" ht="16.5">
      <c r="A92" s="2" t="s">
        <v>54</v>
      </c>
      <c r="B92" s="33" t="s">
        <v>55</v>
      </c>
      <c r="C92" s="33"/>
      <c r="D92" s="2" t="s">
        <v>56</v>
      </c>
      <c r="E92" s="1">
        <v>3</v>
      </c>
      <c r="F92" s="1" t="str">
        <f>INDEX(G103:G105,E92)</f>
        <v>по разделам</v>
      </c>
      <c r="G92" s="48" t="str">
        <f t="array" ref="G92">IFERROR(INDEX($B$93:$B$112, MATCH(0,IF((($A$93:$A$112=$F$92)), COUNTIF($G$91:G91,$B$93:$B$112),""),1)),"")</f>
        <v xml:space="preserve">Межбюджетные трансферты  </v>
      </c>
      <c r="H92" s="49">
        <f t="array" ref="H92">IFERROR(INDEX($D$93:$D$112, MATCH(0,IF((($A$93:$A$112=$F$92)), COUNTIF($H$91:H91,$D$93:$D$112),""),1)),"")</f>
        <v>120529</v>
      </c>
      <c r="I92" s="74"/>
      <c r="J92" s="64"/>
      <c r="K92" s="18"/>
    </row>
    <row r="93" spans="1:11" ht="16.5">
      <c r="A93" s="54" t="s">
        <v>57</v>
      </c>
      <c r="B93" s="55" t="s">
        <v>18</v>
      </c>
      <c r="C93" s="55"/>
      <c r="D93" s="36">
        <f>VLOOKUP($B$2,данные!$A$2:$AS$5,MATCH(B93,данные!$A$2:$AS$2,0))</f>
        <v>969476.7</v>
      </c>
      <c r="G93" s="48" t="str">
        <f t="array" ref="G93">IFERROR(INDEX($B$93:$B$112, MATCH(0,IF((($A$93:$A$112=$F$92)), COUNTIF($G$91:G92,$B$93:$B$112),""),1)),"")</f>
        <v xml:space="preserve">Физическая культура и спорт </v>
      </c>
      <c r="H93" s="49">
        <f t="array" ref="H93">IFERROR(INDEX($D$93:$D$112, MATCH(0,IF((($A$93:$A$112=$F$92)), COUNTIF($H$91:H92,$D$93:$D$112),""),1)),"")</f>
        <v>20372.7</v>
      </c>
      <c r="I93" s="74"/>
      <c r="J93" s="64"/>
      <c r="K93" s="18"/>
    </row>
    <row r="94" spans="1:11" ht="30">
      <c r="A94" s="54" t="s">
        <v>57</v>
      </c>
      <c r="B94" s="55" t="s">
        <v>47</v>
      </c>
      <c r="C94" s="55"/>
      <c r="D94" s="36">
        <f>VLOOKUP($B$2,данные!$A$2:$AS$5,MATCH(B94,данные!$A$2:$AS$2,0))</f>
        <v>17907.900000000001</v>
      </c>
      <c r="G94" s="48" t="str">
        <f t="array" ref="G94">IFERROR(INDEX($B$93:$B$112, MATCH(0,IF((($A$93:$A$112=$F$92)), COUNTIF($G$91:G93,$B$93:$B$112),""),1)),"")</f>
        <v xml:space="preserve">Социальная политика </v>
      </c>
      <c r="H94" s="49">
        <f t="array" ref="H94">IFERROR(INDEX($D$93:$D$112, MATCH(0,IF((($A$93:$A$112=$F$92)), COUNTIF($H$91:H93,$D$93:$D$112),""),1)),"")</f>
        <v>50666</v>
      </c>
      <c r="I94" s="74"/>
      <c r="J94" s="64"/>
      <c r="K94" s="18"/>
    </row>
    <row r="95" spans="1:11" ht="30">
      <c r="A95" s="54" t="s">
        <v>57</v>
      </c>
      <c r="B95" s="55" t="s">
        <v>45</v>
      </c>
      <c r="C95" s="55"/>
      <c r="D95" s="36">
        <f>VLOOKUP($B$2,данные!$A$2:$AS$5,MATCH(B95,данные!$A$2:$AS$2,0))</f>
        <v>330745.90000000002</v>
      </c>
      <c r="G95" s="48" t="str">
        <f t="array" ref="G95">IFERROR(INDEX($B$93:$B$112, MATCH(0,IF((($A$93:$A$112=$F$92)), COUNTIF($G$91:G94,$B$93:$B$112),""),1)),"")</f>
        <v xml:space="preserve">Культура, кинематография </v>
      </c>
      <c r="H95" s="49">
        <f t="array" ref="H95">IFERROR(INDEX($D$93:$D$112, MATCH(0,IF((($A$93:$A$112=$F$92)), COUNTIF($H$91:H94,$D$93:$D$112),""),1)),"")</f>
        <v>27462.1</v>
      </c>
      <c r="I95" s="74"/>
      <c r="J95" s="64"/>
      <c r="K95" s="18"/>
    </row>
    <row r="96" spans="1:11" ht="30">
      <c r="A96" s="54" t="s">
        <v>57</v>
      </c>
      <c r="B96" s="55" t="s">
        <v>46</v>
      </c>
      <c r="C96" s="55"/>
      <c r="D96" s="36">
        <f>VLOOKUP($B$2,данные!$A$2:$AS$5,MATCH(B96,данные!$A$2:$AS$2,0))</f>
        <v>218816.9</v>
      </c>
      <c r="G96" s="48" t="str">
        <f t="array" ref="G96">IFERROR(INDEX($B$93:$B$112, MATCH(0,IF((($A$93:$A$112=$F$92)), COUNTIF($G$91:G95,$B$93:$B$112),""),1)),"")</f>
        <v xml:space="preserve">Образование </v>
      </c>
      <c r="H96" s="49">
        <f t="array" ref="H96">IFERROR(INDEX($D$93:$D$112, MATCH(0,IF((($A$93:$A$112=$F$92)), COUNTIF($H$91:H95,$D$93:$D$112),""),1)),"")</f>
        <v>931977</v>
      </c>
      <c r="I96" s="74"/>
      <c r="J96" s="64"/>
      <c r="K96" s="18"/>
    </row>
    <row r="97" spans="1:11" ht="16.5">
      <c r="A97" s="54" t="s">
        <v>57</v>
      </c>
      <c r="B97" s="55" t="s">
        <v>37</v>
      </c>
      <c r="C97" s="55"/>
      <c r="D97" s="36">
        <f>VLOOKUP($B$2,данные!$A$2:$AS$5,MATCH(B97,данные!$A$2:$AS$2,0))</f>
        <v>1859</v>
      </c>
      <c r="G97" s="48" t="str">
        <f t="array" ref="G97">IFERROR(INDEX($B$93:$B$112, MATCH(0,IF((($A$93:$A$112=$F$92)), COUNTIF($G$91:G96,$B$93:$B$112),""),1)),"")</f>
        <v xml:space="preserve">Жилищно-коммунальное хозяйство </v>
      </c>
      <c r="H97" s="49">
        <f t="array" ref="H97">IFERROR(INDEX($D$93:$D$112, MATCH(0,IF((($A$93:$A$112=$F$92)), COUNTIF($H$91:H96,$D$93:$D$112),""),1)),"")</f>
        <v>43473.1</v>
      </c>
      <c r="I97" s="74"/>
      <c r="J97" s="64"/>
      <c r="K97" s="18"/>
    </row>
    <row r="98" spans="1:11" ht="16.5">
      <c r="A98" s="56" t="s">
        <v>58</v>
      </c>
      <c r="B98" s="57" t="s">
        <v>38</v>
      </c>
      <c r="C98" s="57"/>
      <c r="D98" s="34">
        <f>VLOOKUP($B$2,данные!$A$2:$AS$5,MATCH(B98,данные!$A$2:$AS$2,0))</f>
        <v>1859</v>
      </c>
      <c r="G98" s="48" t="str">
        <f t="array" ref="G98">IFERROR(INDEX($B$93:$B$112, MATCH(0,IF((($A$93:$A$112=$F$92)), COUNTIF($G$91:G97,$B$93:$B$112),""),1)),"")</f>
        <v>Охрана окружающей среды</v>
      </c>
      <c r="H98" s="49">
        <f t="array" ref="H98">IFERROR(INDEX($D$93:$D$112, MATCH(0,IF((($A$93:$A$112=$F$92)), COUNTIF($H$91:H97,$D$93:$D$112),""),1)),"")</f>
        <v>5420</v>
      </c>
      <c r="I98" s="74"/>
      <c r="J98" s="64"/>
      <c r="K98" s="18"/>
    </row>
    <row r="99" spans="1:11" ht="16.5">
      <c r="A99" s="56" t="s">
        <v>58</v>
      </c>
      <c r="B99" s="57" t="s">
        <v>39</v>
      </c>
      <c r="C99" s="57"/>
      <c r="D99" s="34">
        <f>VLOOKUP($B$2,данные!$A$2:$AS$5,MATCH(B99,данные!$A$2:$AS$2,0))</f>
        <v>228351.2</v>
      </c>
      <c r="G99" s="48" t="str">
        <f t="array" ref="G99">IFERROR(INDEX($B$93:$B$112, MATCH(0,IF((($A$93:$A$112=$F$92)), COUNTIF($G$91:G98,$B$93:$B$112),""),1)),"")</f>
        <v xml:space="preserve">Национальная экономика </v>
      </c>
      <c r="H99" s="49">
        <f t="array" ref="H99">IFERROR(INDEX($D$93:$D$112, MATCH(0,IF((($A$93:$A$112=$F$92)), COUNTIF($H$91:H98,$D$93:$D$112),""),1)),"")</f>
        <v>153259.29999999999</v>
      </c>
      <c r="I99" s="74"/>
      <c r="J99" s="64"/>
      <c r="K99" s="18"/>
    </row>
    <row r="100" spans="1:11" ht="16.5">
      <c r="A100" s="56" t="s">
        <v>58</v>
      </c>
      <c r="B100" s="57" t="s">
        <v>40</v>
      </c>
      <c r="C100" s="57"/>
      <c r="D100" s="34">
        <f>VLOOKUP($B$2,данные!$A$2:$AS$5,MATCH(B100,данные!$A$2:$AS$2,0))</f>
        <v>336165.9</v>
      </c>
      <c r="G100" s="48" t="str">
        <f t="array" ref="G100">IFERROR(INDEX($B$93:$B$112, MATCH(0,IF((($A$93:$A$112=$F$92)), COUNTIF($G$91:G99,$B$93:$B$112),""),1)),"")</f>
        <v>Национальная безопасность</v>
      </c>
      <c r="H100" s="49">
        <f t="array" ref="H100">IFERROR(INDEX($D$93:$D$112, MATCH(0,IF((($A$93:$A$112=$F$92)), COUNTIF($H$91:H99,$D$93:$D$112),""),1)),"")</f>
        <v>100</v>
      </c>
      <c r="I100" s="74"/>
      <c r="J100" s="64"/>
      <c r="K100" s="18"/>
    </row>
    <row r="101" spans="1:11" ht="16.5">
      <c r="A101" s="56" t="s">
        <v>58</v>
      </c>
      <c r="B101" s="57" t="s">
        <v>41</v>
      </c>
      <c r="C101" s="57"/>
      <c r="D101" s="34">
        <f>VLOOKUP($B$2,данные!$A$2:$AS$5,MATCH(B101,данные!$A$2:$AS$2,0))</f>
        <v>932707.3</v>
      </c>
      <c r="G101" s="48" t="str">
        <f t="array" ref="G101">IFERROR(INDEX($B$93:$B$112, MATCH(0,IF((($A$93:$A$112=$F$92)), COUNTIF($G$91:G100,$B$93:$B$112),""),1)),"")</f>
        <v xml:space="preserve">Общегосударственные вопросы </v>
      </c>
    </row>
    <row r="102" spans="1:11">
      <c r="A102" s="56" t="s">
        <v>58</v>
      </c>
      <c r="B102" s="57" t="s">
        <v>42</v>
      </c>
      <c r="C102" s="57"/>
      <c r="D102" s="34">
        <f>VLOOKUP($B$2,данные!$A$2:$AS$5,MATCH(B102,данные!$A$2:$AS$2,0))</f>
        <v>39723</v>
      </c>
    </row>
    <row r="103" spans="1:11" ht="30">
      <c r="A103" s="52" t="s">
        <v>53</v>
      </c>
      <c r="B103" s="53" t="s">
        <v>10</v>
      </c>
      <c r="C103" s="53"/>
      <c r="D103" s="37">
        <f>VLOOKUP($B$2,данные!$A$2:$AS$5,MATCH(B103,данные!$A$2:$AS$2,0))</f>
        <v>185547.2</v>
      </c>
      <c r="G103" s="52" t="s">
        <v>57</v>
      </c>
    </row>
    <row r="104" spans="1:11" ht="30">
      <c r="A104" s="52" t="s">
        <v>53</v>
      </c>
      <c r="B104" s="53" t="s">
        <v>44</v>
      </c>
      <c r="C104" s="53"/>
      <c r="D104" s="37">
        <f>VLOOKUP($B$2,данные!$A$2:$AS$5,MATCH(B104,данные!$A$2:$AS$2,0))</f>
        <v>100</v>
      </c>
      <c r="G104" s="52" t="s">
        <v>58</v>
      </c>
    </row>
    <row r="105" spans="1:11" ht="15.75" thickBot="1">
      <c r="A105" s="52" t="s">
        <v>53</v>
      </c>
      <c r="B105" s="53" t="s">
        <v>11</v>
      </c>
      <c r="C105" s="53"/>
      <c r="D105" s="37">
        <f>VLOOKUP($B$2,данные!$A$2:$AS$5,MATCH(B105,данные!$A$2:$AS$2,0))</f>
        <v>153259.29999999999</v>
      </c>
      <c r="G105" s="52" t="s">
        <v>53</v>
      </c>
    </row>
    <row r="106" spans="1:11" s="1" customFormat="1" ht="15.75" thickBot="1">
      <c r="A106" s="52" t="s">
        <v>53</v>
      </c>
      <c r="B106" s="5" t="s">
        <v>140</v>
      </c>
      <c r="C106" s="158"/>
      <c r="D106" s="37">
        <f>VLOOKUP($B$2,данные!$A$2:$AS$5,MATCH(B106,данные!$A$2:$AS$2,0))</f>
        <v>5420</v>
      </c>
      <c r="G106" s="157"/>
      <c r="H106" s="18"/>
    </row>
    <row r="107" spans="1:11" ht="30">
      <c r="A107" s="52" t="s">
        <v>53</v>
      </c>
      <c r="B107" s="53" t="s">
        <v>12</v>
      </c>
      <c r="C107" s="53"/>
      <c r="D107" s="37">
        <f>VLOOKUP($B$2,данные!$A$2:$AS$5,MATCH(B107,данные!$A$2:$AS$2,0))</f>
        <v>43473.1</v>
      </c>
    </row>
    <row r="108" spans="1:11">
      <c r="A108" s="52" t="s">
        <v>53</v>
      </c>
      <c r="B108" s="53" t="s">
        <v>13</v>
      </c>
      <c r="C108" s="53"/>
      <c r="D108" s="37">
        <f>VLOOKUP($B$2,данные!$A$2:$AS$5,MATCH(B108,данные!$A$2:$AS$2,0))</f>
        <v>931977</v>
      </c>
    </row>
    <row r="109" spans="1:11">
      <c r="A109" s="52" t="s">
        <v>53</v>
      </c>
      <c r="B109" s="53" t="s">
        <v>14</v>
      </c>
      <c r="C109" s="53"/>
      <c r="D109" s="37">
        <f>VLOOKUP($B$2,данные!$A$2:$AS$5,MATCH(B109,данные!$A$2:$AS$2,0))</f>
        <v>27462.1</v>
      </c>
    </row>
    <row r="110" spans="1:11">
      <c r="A110" s="52" t="s">
        <v>53</v>
      </c>
      <c r="B110" s="53" t="s">
        <v>15</v>
      </c>
      <c r="C110" s="53"/>
      <c r="D110" s="37">
        <f>VLOOKUP($B$2,данные!$A$2:$AS$5,MATCH(B110,данные!$A$2:$AS$2,0))</f>
        <v>50666</v>
      </c>
    </row>
    <row r="111" spans="1:11" ht="30">
      <c r="A111" s="52" t="s">
        <v>53</v>
      </c>
      <c r="B111" s="53" t="s">
        <v>16</v>
      </c>
      <c r="C111" s="53"/>
      <c r="D111" s="37">
        <f>VLOOKUP($B$2,данные!$A$2:$AS$5,MATCH(B111,данные!$A$2:$AS$2,0))</f>
        <v>20372.7</v>
      </c>
    </row>
    <row r="112" spans="1:11" ht="30">
      <c r="A112" s="52" t="s">
        <v>53</v>
      </c>
      <c r="B112" s="53" t="s">
        <v>17</v>
      </c>
      <c r="C112" s="53"/>
      <c r="D112" s="37">
        <f>VLOOKUP($B$2,данные!$A$2:$AS$5,MATCH(B112,данные!$A$2:$AS$2,0))</f>
        <v>120529</v>
      </c>
    </row>
    <row r="115" spans="1:5">
      <c r="A115" s="1" t="s">
        <v>51</v>
      </c>
      <c r="B115" s="18" t="s">
        <v>52</v>
      </c>
      <c r="D115" s="1" t="s">
        <v>72</v>
      </c>
      <c r="E115" s="65" t="s">
        <v>71</v>
      </c>
    </row>
    <row r="116" spans="1:5">
      <c r="A116" s="1" t="s">
        <v>3</v>
      </c>
      <c r="B116" s="45" t="s">
        <v>19</v>
      </c>
      <c r="C116" s="45"/>
      <c r="D116" s="36">
        <f>VLOOKUP($B$2,данные!$A$2:$Y$5,MATCH(B116,данные!$A$2:$Y$2,0))</f>
        <v>4630</v>
      </c>
      <c r="E116" s="64">
        <f>D116/$D$134*100</f>
        <v>0.33001517214460963</v>
      </c>
    </row>
    <row r="117" spans="1:5">
      <c r="A117" s="1"/>
      <c r="B117" s="45" t="s">
        <v>20</v>
      </c>
      <c r="C117" s="45"/>
      <c r="D117" s="36">
        <f>VLOOKUP($B$2,данные!$A$2:$Y$5,MATCH(B117,данные!$A$2:$Y$2,0))</f>
        <v>5157</v>
      </c>
      <c r="E117" s="64">
        <f t="shared" ref="E117:E133" si="1">D117/$D$134*100</f>
        <v>0.36757845415761381</v>
      </c>
    </row>
    <row r="118" spans="1:5" ht="30">
      <c r="A118" s="1"/>
      <c r="B118" s="45" t="s">
        <v>21</v>
      </c>
      <c r="C118" s="45"/>
      <c r="D118" s="36">
        <f>VLOOKUP($B$2,данные!$A$2:$Y$5,MATCH(B118,данные!$A$2:$Y$2,0))</f>
        <v>10258</v>
      </c>
      <c r="E118" s="64">
        <f t="shared" si="1"/>
        <v>0.73116536411650235</v>
      </c>
    </row>
    <row r="119" spans="1:5" ht="45">
      <c r="A119" s="1"/>
      <c r="B119" s="45" t="s">
        <v>22</v>
      </c>
      <c r="C119" s="45"/>
      <c r="D119" s="36">
        <f>VLOOKUP($B$2,данные!$A$2:$Y$5,MATCH(B119,данные!$A$2:$Y$2,0))</f>
        <v>16416</v>
      </c>
      <c r="E119" s="64">
        <f t="shared" si="1"/>
        <v>1.1700926708263308</v>
      </c>
    </row>
    <row r="120" spans="1:5">
      <c r="A120" s="1"/>
      <c r="B120" s="45" t="s">
        <v>6</v>
      </c>
      <c r="C120" s="45"/>
      <c r="D120" s="36">
        <f>VLOOKUP($B$2,данные!$A$2:$Y$5,MATCH(B120,данные!$A$2:$Y$2,0))</f>
        <v>31248</v>
      </c>
      <c r="E120" s="64">
        <f t="shared" si="1"/>
        <v>2.2272816628887178</v>
      </c>
    </row>
    <row r="121" spans="1:5" ht="30">
      <c r="A121" s="1"/>
      <c r="B121" s="45" t="s">
        <v>23</v>
      </c>
      <c r="C121" s="45"/>
      <c r="D121" s="36">
        <f>VLOOKUP($B$2,данные!$A$2:$Y$5,MATCH(B121,данные!$A$2:$Y$2,0))</f>
        <v>283343</v>
      </c>
      <c r="E121" s="64">
        <f t="shared" si="1"/>
        <v>20.196001926775406</v>
      </c>
    </row>
    <row r="122" spans="1:5" ht="45">
      <c r="A122" s="1" t="s">
        <v>4</v>
      </c>
      <c r="B122" s="46" t="s">
        <v>24</v>
      </c>
      <c r="C122" s="46"/>
      <c r="D122" s="37">
        <f>VLOOKUP($B$2,данные!$A$2:$Y$5,MATCH(B122,данные!$A$2:$Y$2,0))</f>
        <v>206</v>
      </c>
      <c r="E122" s="64">
        <f t="shared" si="1"/>
        <v>1.4683180445310926E-2</v>
      </c>
    </row>
    <row r="123" spans="1:5">
      <c r="A123" s="1"/>
      <c r="B123" s="46" t="s">
        <v>25</v>
      </c>
      <c r="C123" s="46"/>
      <c r="D123" s="37">
        <f>VLOOKUP($B$2,данные!$A$2:$Y$5,MATCH(B123,данные!$A$2:$Y$2,0))</f>
        <v>1032</v>
      </c>
      <c r="E123" s="64">
        <f t="shared" si="1"/>
        <v>7.3558457376509109E-2</v>
      </c>
    </row>
    <row r="124" spans="1:5" ht="30">
      <c r="A124" s="1"/>
      <c r="B124" s="46" t="s">
        <v>26</v>
      </c>
      <c r="C124" s="46"/>
      <c r="D124" s="37">
        <f>VLOOKUP($B$2,данные!$A$2:$Y$5,MATCH(B124,данные!$A$2:$Y$2,0))</f>
        <v>5420</v>
      </c>
      <c r="E124" s="64">
        <f t="shared" si="1"/>
        <v>0.38632445637662727</v>
      </c>
    </row>
    <row r="125" spans="1:5">
      <c r="A125" s="1"/>
      <c r="B125" s="46" t="s">
        <v>27</v>
      </c>
      <c r="C125" s="46"/>
      <c r="D125" s="37">
        <f>VLOOKUP($B$2,данные!$A$2:$Y$5,MATCH(B125,данные!$A$2:$Y$2,0))</f>
        <v>3708</v>
      </c>
      <c r="E125" s="64">
        <f t="shared" si="1"/>
        <v>0.26429724801559668</v>
      </c>
    </row>
    <row r="126" spans="1:5">
      <c r="A126" s="1"/>
      <c r="B126" s="46" t="s">
        <v>28</v>
      </c>
      <c r="C126" s="46"/>
      <c r="D126" s="37">
        <f>VLOOKUP($B$2,данные!$A$2:$Y$5,MATCH(B126,данные!$A$2:$Y$2,0))</f>
        <v>15312</v>
      </c>
      <c r="E126" s="64">
        <f t="shared" si="1"/>
        <v>1.0914022280514608</v>
      </c>
    </row>
    <row r="127" spans="1:5" ht="30">
      <c r="A127" s="1"/>
      <c r="B127" s="46" t="s">
        <v>29</v>
      </c>
      <c r="C127" s="46"/>
      <c r="D127" s="37">
        <f>VLOOKUP($B$2,данные!$A$2:$Y$5,MATCH(B127,данные!$A$2:$Y$2,0))</f>
        <v>25544</v>
      </c>
      <c r="E127" s="64">
        <f t="shared" si="1"/>
        <v>1.8207143752185548</v>
      </c>
    </row>
    <row r="128" spans="1:5">
      <c r="A128" s="1"/>
      <c r="B128" s="46" t="s">
        <v>30</v>
      </c>
      <c r="C128" s="46"/>
      <c r="D128" s="37">
        <f>VLOOKUP($B$2,данные!$A$2:$Y$5,MATCH(B128,данные!$A$2:$Y$2,0))</f>
        <v>72787</v>
      </c>
      <c r="E128" s="64">
        <f t="shared" si="1"/>
        <v>5.1880808498681859</v>
      </c>
    </row>
    <row r="129" spans="1:7" ht="30">
      <c r="A129" s="1" t="s">
        <v>5</v>
      </c>
      <c r="B129" s="47" t="s">
        <v>31</v>
      </c>
      <c r="C129" s="47"/>
      <c r="D129" s="38">
        <f>VLOOKUP($B$2,данные!$A$2:$Y$5,MATCH(B129,данные!$A$2:$Y$2,0))</f>
        <v>1745</v>
      </c>
      <c r="E129" s="64">
        <f t="shared" si="1"/>
        <v>0.12437936833527945</v>
      </c>
    </row>
    <row r="130" spans="1:7" ht="30">
      <c r="A130" s="1"/>
      <c r="B130" s="47" t="s">
        <v>32</v>
      </c>
      <c r="C130" s="47"/>
      <c r="D130" s="38">
        <f>VLOOKUP($B$2,данные!$A$2:$Y$5,MATCH(B130,данные!$A$2:$Y$2,0))</f>
        <v>41678.5</v>
      </c>
      <c r="E130" s="64">
        <f t="shared" si="1"/>
        <v>2.9707424086887935</v>
      </c>
    </row>
    <row r="131" spans="1:7">
      <c r="A131" s="1"/>
      <c r="B131" s="47" t="s">
        <v>33</v>
      </c>
      <c r="C131" s="47"/>
      <c r="D131" s="38">
        <f>VLOOKUP($B$2,данные!$A$2:$Y$5,MATCH(B131,данные!$A$2:$Y$2,0))</f>
        <v>176983</v>
      </c>
      <c r="E131" s="64">
        <f t="shared" si="1"/>
        <v>12.614919052196424</v>
      </c>
    </row>
    <row r="132" spans="1:7">
      <c r="A132" s="1"/>
      <c r="B132" s="47" t="s">
        <v>34</v>
      </c>
      <c r="C132" s="47"/>
      <c r="D132" s="38">
        <f>VLOOKUP($B$2,данные!$A$2:$Y$5,MATCH(B132,данные!$A$2:$Y$2,0))</f>
        <v>494095.3</v>
      </c>
      <c r="E132" s="64">
        <f t="shared" si="1"/>
        <v>35.217914791650657</v>
      </c>
    </row>
    <row r="133" spans="1:7">
      <c r="A133" s="1"/>
      <c r="B133" s="47" t="s">
        <v>35</v>
      </c>
      <c r="C133" s="47"/>
      <c r="D133" s="38">
        <f>VLOOKUP($B$2,данные!$A$2:$Y$5,MATCH(B133,данные!$A$2:$Y$2,0))</f>
        <v>213403</v>
      </c>
      <c r="E133" s="64">
        <f t="shared" si="1"/>
        <v>15.210848332867416</v>
      </c>
    </row>
    <row r="134" spans="1:7">
      <c r="B134" s="18" t="s">
        <v>63</v>
      </c>
      <c r="D134" s="18">
        <f>SUM(D116:D133)</f>
        <v>1402965.8</v>
      </c>
      <c r="E134" s="18">
        <f>SUM(E116:E133)</f>
        <v>99.999999999999986</v>
      </c>
    </row>
    <row r="135" spans="1:7" ht="15.75" thickBot="1">
      <c r="B135" s="102"/>
      <c r="C135" s="102"/>
      <c r="D135" s="8"/>
      <c r="E135" s="8"/>
      <c r="F135" s="8"/>
    </row>
    <row r="136" spans="1:7" ht="16.5" thickBot="1">
      <c r="B136" s="61"/>
      <c r="C136" s="61"/>
      <c r="D136" s="103"/>
      <c r="E136" s="103"/>
      <c r="F136" s="103"/>
    </row>
    <row r="137" spans="1:7" ht="17.25" thickTop="1" thickBot="1">
      <c r="B137" s="62"/>
      <c r="C137" s="62"/>
      <c r="D137" s="104"/>
      <c r="E137" s="104"/>
      <c r="F137" s="104"/>
    </row>
    <row r="138" spans="1:7" ht="16.5" thickBot="1">
      <c r="B138" s="63"/>
      <c r="C138" s="63"/>
      <c r="D138" s="105"/>
      <c r="E138" s="105"/>
      <c r="F138" s="105"/>
    </row>
    <row r="140" spans="1:7" ht="15.75">
      <c r="A140" s="58"/>
      <c r="B140" s="59" t="s">
        <v>73</v>
      </c>
      <c r="C140" s="59"/>
      <c r="D140" s="59">
        <v>1400243.4</v>
      </c>
      <c r="E140" s="59"/>
      <c r="F140" s="59"/>
      <c r="G140" s="59"/>
    </row>
    <row r="141" spans="1:7" ht="24.75">
      <c r="A141" s="3" t="s">
        <v>0</v>
      </c>
      <c r="B141" s="35">
        <f>VLOOKUP($B$2,данные!$A$2:$Y$5,MATCH(A141,данные!$A$2:$Y$2,0))</f>
        <v>351052</v>
      </c>
      <c r="C141" s="162"/>
      <c r="D141" s="60">
        <f>D140-B141</f>
        <v>1049191.3999999999</v>
      </c>
      <c r="E141" s="71">
        <f>B141/D140*100</f>
        <v>25.070784122246177</v>
      </c>
      <c r="F141" s="60"/>
      <c r="G141" s="60"/>
    </row>
    <row r="142" spans="1:7" ht="24.75">
      <c r="A142" s="3" t="s">
        <v>1</v>
      </c>
      <c r="B142" s="35">
        <f>VLOOKUP($B$2,данные!$A$2:$Y$5,MATCH(A142,данные!$A$2:$Y$2,0))</f>
        <v>124009</v>
      </c>
      <c r="C142" s="162"/>
      <c r="D142" s="60">
        <f>D140-B142</f>
        <v>1276234.3999999999</v>
      </c>
      <c r="E142" s="71">
        <f>B142/D140*100</f>
        <v>8.8562459926609911</v>
      </c>
      <c r="F142" s="60"/>
      <c r="G142" s="60"/>
    </row>
    <row r="143" spans="1:7" ht="24.75">
      <c r="A143" s="3" t="s">
        <v>2</v>
      </c>
      <c r="B143" s="35">
        <f>VLOOKUP($B$2,данные!$A$2:$Y$5,MATCH(A143,данные!$A$2:$Y$2,0))</f>
        <v>953745.4</v>
      </c>
      <c r="C143" s="162"/>
      <c r="D143" s="60">
        <f>D140-B143</f>
        <v>446497.99999999988</v>
      </c>
      <c r="E143" s="71">
        <f>B143/D140*100</f>
        <v>68.112829526638023</v>
      </c>
      <c r="F143" s="60"/>
      <c r="G143" s="60"/>
    </row>
    <row r="144" spans="1:7" ht="15.75">
      <c r="A144" s="58"/>
      <c r="B144" s="60"/>
      <c r="C144" s="60"/>
      <c r="D144" s="60"/>
      <c r="E144" s="60"/>
      <c r="F144" s="60"/>
      <c r="G144" s="60"/>
    </row>
    <row r="149" spans="2:3" ht="36">
      <c r="B149" s="72"/>
      <c r="C149" s="72"/>
    </row>
    <row r="167" spans="1:5">
      <c r="B167" s="18" t="s">
        <v>75</v>
      </c>
      <c r="D167" s="1" t="s">
        <v>73</v>
      </c>
      <c r="E167" s="1" t="s">
        <v>74</v>
      </c>
    </row>
    <row r="168" spans="1:5" ht="24.75">
      <c r="A168" s="3" t="s">
        <v>0</v>
      </c>
      <c r="B168" s="35">
        <f>VLOOKUP($B$2,данные!$A$2:$Y$5,MATCH(A168,данные!$A$2:$Y$2,0))</f>
        <v>351052</v>
      </c>
      <c r="C168" s="162"/>
      <c r="D168" s="18">
        <v>1428806.4</v>
      </c>
      <c r="E168" s="75">
        <f>B168/D168*100</f>
        <v>24.569598792390629</v>
      </c>
    </row>
    <row r="169" spans="1:5" ht="24.75">
      <c r="A169" s="3" t="s">
        <v>1</v>
      </c>
      <c r="B169" s="35">
        <f>VLOOKUP($B$2,данные!$A$2:$Y$5,MATCH(A169,данные!$A$2:$Y$2,0))</f>
        <v>124009</v>
      </c>
      <c r="C169" s="162"/>
      <c r="D169" s="18">
        <v>1428806.4</v>
      </c>
      <c r="E169" s="75">
        <f>B169/D169*100</f>
        <v>8.6792024447818825</v>
      </c>
    </row>
    <row r="170" spans="1:5" ht="24.75">
      <c r="A170" s="3" t="s">
        <v>2</v>
      </c>
      <c r="B170" s="35">
        <f>VLOOKUP($B$2,данные!$A$2:$Y$5,MATCH(A170,данные!$A$2:$Y$2,0))</f>
        <v>953745.4</v>
      </c>
      <c r="C170" s="162"/>
      <c r="D170" s="18">
        <v>1428806.4</v>
      </c>
      <c r="E170" s="75">
        <f>B170/D170*100</f>
        <v>66.751198762827499</v>
      </c>
    </row>
    <row r="173" spans="1:5" ht="30">
      <c r="A173" s="2"/>
      <c r="B173" s="2" t="s">
        <v>77</v>
      </c>
      <c r="C173" s="2"/>
      <c r="D173" s="2" t="s">
        <v>78</v>
      </c>
      <c r="E173" s="65" t="s">
        <v>79</v>
      </c>
    </row>
    <row r="174" spans="1:5" ht="15.75">
      <c r="A174" s="76" t="s">
        <v>144</v>
      </c>
      <c r="B174" s="77">
        <v>1270360</v>
      </c>
      <c r="C174" s="77"/>
      <c r="D174" s="78">
        <v>1380360</v>
      </c>
      <c r="E174" s="74">
        <f>B174-D174</f>
        <v>-110000</v>
      </c>
    </row>
    <row r="175" spans="1:5" ht="16.5" thickBot="1">
      <c r="A175" s="76" t="s">
        <v>141</v>
      </c>
      <c r="B175" s="79">
        <v>1428806.4</v>
      </c>
      <c r="C175" s="166"/>
      <c r="D175" s="80">
        <v>1538806.4</v>
      </c>
      <c r="E175" s="74">
        <f t="shared" ref="E175:E177" si="2">B175-D175</f>
        <v>-110000</v>
      </c>
    </row>
    <row r="176" spans="1:5" ht="16.5" thickBot="1">
      <c r="A176" s="76" t="s">
        <v>142</v>
      </c>
      <c r="B176" s="79">
        <v>1400243.4</v>
      </c>
      <c r="C176" s="79"/>
      <c r="D176" s="79">
        <v>1385443.4</v>
      </c>
      <c r="E176" s="74">
        <f t="shared" si="2"/>
        <v>14800</v>
      </c>
    </row>
    <row r="177" spans="1:5" ht="16.5" thickBot="1">
      <c r="A177" s="76" t="s">
        <v>143</v>
      </c>
      <c r="B177" s="79">
        <v>1427380.9</v>
      </c>
      <c r="C177" s="79"/>
      <c r="D177" s="79">
        <v>1395880.9</v>
      </c>
      <c r="E177" s="74">
        <f t="shared" si="2"/>
        <v>31500</v>
      </c>
    </row>
    <row r="179" spans="1:5" ht="15.75" thickBot="1">
      <c r="B179" s="82">
        <v>2025</v>
      </c>
      <c r="C179" s="82"/>
      <c r="D179" s="81">
        <v>2026</v>
      </c>
      <c r="E179" s="81">
        <v>2027</v>
      </c>
    </row>
    <row r="180" spans="1:5" ht="30.75" thickBot="1">
      <c r="A180" s="29" t="s">
        <v>18</v>
      </c>
      <c r="B180" s="83">
        <v>969476.7</v>
      </c>
      <c r="C180" s="83"/>
      <c r="D180" s="83">
        <v>906331.3</v>
      </c>
      <c r="E180" s="83">
        <v>944723.3</v>
      </c>
    </row>
    <row r="181" spans="1:5" ht="45.75" thickBot="1">
      <c r="A181" s="29" t="s">
        <v>47</v>
      </c>
      <c r="B181" s="31">
        <v>17907.900000000001</v>
      </c>
      <c r="C181" s="31"/>
      <c r="D181" s="31">
        <v>18195.400000000001</v>
      </c>
      <c r="E181" s="31">
        <v>52745.4</v>
      </c>
    </row>
    <row r="182" spans="1:5" ht="36.75" thickBot="1">
      <c r="A182" s="30" t="s">
        <v>45</v>
      </c>
      <c r="B182" s="31">
        <v>330745.90000000002</v>
      </c>
      <c r="C182" s="31"/>
      <c r="D182" s="31">
        <v>285587</v>
      </c>
      <c r="E182" s="31">
        <v>217403.9</v>
      </c>
    </row>
    <row r="183" spans="1:5" ht="48.75" thickBot="1">
      <c r="A183" s="30" t="s">
        <v>46</v>
      </c>
      <c r="B183" s="31">
        <v>218816.9</v>
      </c>
      <c r="C183" s="31"/>
      <c r="D183" s="31">
        <v>173476.7</v>
      </c>
      <c r="E183" s="31">
        <v>179137.3</v>
      </c>
    </row>
    <row r="184" spans="1:5" ht="24.75" thickBot="1">
      <c r="A184" s="30" t="s">
        <v>37</v>
      </c>
      <c r="B184" s="31">
        <v>1912.8</v>
      </c>
      <c r="C184" s="31"/>
      <c r="D184" s="31">
        <v>1853</v>
      </c>
      <c r="E184" s="31">
        <v>1871</v>
      </c>
    </row>
    <row r="193" spans="1:9" ht="26.25">
      <c r="A193" s="170" t="s">
        <v>82</v>
      </c>
      <c r="B193" s="170" t="s">
        <v>83</v>
      </c>
      <c r="C193" s="170" t="s">
        <v>84</v>
      </c>
      <c r="D193" s="170" t="s">
        <v>85</v>
      </c>
      <c r="E193" s="170" t="s">
        <v>86</v>
      </c>
    </row>
    <row r="194" spans="1:9" ht="26.25">
      <c r="A194" s="170" t="s">
        <v>87</v>
      </c>
      <c r="B194" s="168">
        <v>3357.1</v>
      </c>
      <c r="C194" s="168">
        <v>840</v>
      </c>
      <c r="D194" s="168">
        <v>296.7</v>
      </c>
      <c r="E194" s="169">
        <v>2249.1</v>
      </c>
    </row>
    <row r="195" spans="1:9" ht="26.25">
      <c r="A195" s="170" t="s">
        <v>88</v>
      </c>
      <c r="B195" s="168">
        <v>40286.199999999997</v>
      </c>
      <c r="C195" s="168">
        <v>10080.5</v>
      </c>
      <c r="D195" s="168">
        <v>3560.9</v>
      </c>
      <c r="E195" s="169">
        <v>26989.3</v>
      </c>
    </row>
    <row r="196" spans="1:9" ht="26.25">
      <c r="A196" s="170" t="s">
        <v>89</v>
      </c>
      <c r="B196" s="168">
        <v>2995.7</v>
      </c>
      <c r="C196" s="168">
        <v>685.9</v>
      </c>
      <c r="D196" s="168">
        <v>257.89999999999998</v>
      </c>
      <c r="E196" s="169">
        <v>2051.9</v>
      </c>
    </row>
    <row r="197" spans="1:9" ht="26.25">
      <c r="A197" s="170" t="s">
        <v>90</v>
      </c>
      <c r="B197" s="168">
        <v>35948.800000000003</v>
      </c>
      <c r="C197" s="168">
        <v>8231.4</v>
      </c>
      <c r="D197" s="168">
        <v>3093.8</v>
      </c>
      <c r="E197" s="169">
        <v>24623.599999999999</v>
      </c>
    </row>
    <row r="203" spans="1:9">
      <c r="F203" s="1" t="s">
        <v>110</v>
      </c>
      <c r="G203" s="1" t="s">
        <v>109</v>
      </c>
      <c r="H203" s="18" t="s">
        <v>76</v>
      </c>
    </row>
    <row r="204" spans="1:9" ht="16.5">
      <c r="E204">
        <v>2</v>
      </c>
      <c r="F204" s="73" t="str">
        <f>INDEX(A212:A213,E204)</f>
        <v>публичные</v>
      </c>
      <c r="G204" s="48" t="str">
        <f t="array" ref="G204">IFERROR(INDEX($B$205:$B$217, MATCH(0,IF((($A$205:$A$217=$F$204)), COUNTIF($G$203:G203,$B$205:$B$217),""),1)),"")</f>
        <v xml:space="preserve">обеспечение жильем молодых семей </v>
      </c>
      <c r="H204" s="49">
        <f t="array" ref="H204">IFERROR(INDEX($D$205:$D$217, MATCH(0,IF((($A$205:$A$217=$F$204)), COUNTIF($H$203:H203,$D$205:$D$217),""),1)),"")</f>
        <v>23520</v>
      </c>
      <c r="I204" s="73"/>
    </row>
    <row r="205" spans="1:9" ht="16.5">
      <c r="A205" s="87" t="s">
        <v>107</v>
      </c>
      <c r="B205" s="93" t="s">
        <v>111</v>
      </c>
      <c r="C205" s="93"/>
      <c r="D205" s="37">
        <f>VLOOKUP($B$2,данные!$A$2:$BI$5,MATCH(B205,данные!$A$2:$BI$2,0))</f>
        <v>631876.30000000005</v>
      </c>
      <c r="F205" s="48"/>
      <c r="G205" s="48" t="str">
        <f t="array" ref="G205">IFERROR(INDEX($B$205:$B$217, MATCH(0,IF((($A$205:$A$217=$F$204)), COUNTIF($G$203:G204,$B$205:$B$217),""),1)),"")</f>
        <v xml:space="preserve">компенсация части родительской платы </v>
      </c>
      <c r="H205" s="49">
        <f t="array" ref="H205">IFERROR(INDEX($D$205:$D$217, MATCH(0,IF((($A$205:$A$217=$F$204)), COUNTIF($H$203:H204,$D$205:$D$217),""),1)),"")</f>
        <v>751</v>
      </c>
      <c r="I205" s="73"/>
    </row>
    <row r="206" spans="1:9" ht="30">
      <c r="A206" s="87" t="s">
        <v>107</v>
      </c>
      <c r="B206" s="93" t="s">
        <v>104</v>
      </c>
      <c r="C206" s="93"/>
      <c r="D206" s="37">
        <f>VLOOKUP($B$2,данные!$A$2:$BI$5,MATCH(B206,данные!$A$2:$BI$2,0))</f>
        <v>240765.6</v>
      </c>
      <c r="F206" s="48"/>
      <c r="G206" s="48" t="str">
        <f t="array" ref="G206">IFERROR(INDEX($B$205:$B$217, MATCH(0,IF((($A$205:$A$217=$F$204)), COUNTIF($G$203:G205,$B$205:$B$217),""),1)),"")</f>
        <v xml:space="preserve">выплаты вознаграждения приемному родителю </v>
      </c>
      <c r="H206" s="49">
        <f t="array" ref="H206">IFERROR(INDEX($D$205:$D$217, MATCH(0,IF((($A$205:$A$217=$F$204)), COUNTIF($H$203:H205,$D$205:$D$217),""),1)),"")</f>
        <v>2525</v>
      </c>
      <c r="I206" s="73"/>
    </row>
    <row r="207" spans="1:9" ht="16.5">
      <c r="A207" s="87" t="s">
        <v>107</v>
      </c>
      <c r="B207" s="93" t="s">
        <v>112</v>
      </c>
      <c r="C207" s="93"/>
      <c r="D207" s="37">
        <f>VLOOKUP($B$2,данные!$A$2:$BI$5,MATCH(B207,данные!$A$2:$BI$2,0))</f>
        <v>58052.4</v>
      </c>
      <c r="F207" s="48"/>
      <c r="G207" s="48" t="str">
        <f t="array" ref="G207">IFERROR(INDEX($B$205:$B$217, MATCH(0,IF((($A$205:$A$217=$F$204)), COUNTIF($G$203:G206,$B$205:$B$217),""),1)),"")</f>
        <v>выплаты приемной семье</v>
      </c>
      <c r="H207" s="49">
        <f t="array" ref="H207">IFERROR(INDEX($D$205:$D$217, MATCH(0,IF((($A$205:$A$217=$F$204)), COUNTIF($H$203:H206,$D$205:$D$217),""),1)),"")</f>
        <v>3234</v>
      </c>
      <c r="I207" s="73"/>
    </row>
    <row r="208" spans="1:9" ht="45">
      <c r="A208" s="87" t="s">
        <v>107</v>
      </c>
      <c r="B208" s="93" t="s">
        <v>113</v>
      </c>
      <c r="C208" s="93"/>
      <c r="D208" s="37">
        <f>VLOOKUP($B$2,данные!$A$2:$BI$5,MATCH(B208,данные!$A$2:$BI$2,0))</f>
        <v>17148.599999999999</v>
      </c>
      <c r="F208" s="48"/>
      <c r="G208" s="48" t="str">
        <f t="array" ref="G208">IFERROR(INDEX($B$205:$B$217, MATCH(0,IF((($A$205:$A$217=$F$204)), COUNTIF($G$203:G207,$B$205:$B$217),""),1)),"")</f>
        <v>выплаты семьям опекунов</v>
      </c>
      <c r="H208" s="49">
        <f t="array" ref="H208">IFERROR(INDEX($D$205:$D$217, MATCH(0,IF((($A$205:$A$217=$F$204)), COUNTIF($H$203:H207,$D$205:$D$217),""),1)),"")</f>
        <v>10027</v>
      </c>
      <c r="I208" s="73"/>
    </row>
    <row r="209" spans="1:9" ht="30">
      <c r="A209" s="87" t="s">
        <v>107</v>
      </c>
      <c r="B209" s="93" t="s">
        <v>101</v>
      </c>
      <c r="C209" s="93"/>
      <c r="D209" s="37">
        <f>VLOOKUP($B$2,данные!$A$2:$BI$5,MATCH(B209,данные!$A$2:$BI$2,0))</f>
        <v>289642.90000000002</v>
      </c>
      <c r="F209" s="48"/>
      <c r="G209" s="48" t="str">
        <f t="array" ref="G209">IFERROR(INDEX($B$205:$B$217, MATCH(0,IF((($A$205:$A$217=$F$204)), COUNTIF($G$203:G208,$B$205:$B$217),""),1)),"")</f>
        <v/>
      </c>
      <c r="H209" s="49" t="str">
        <f t="array" ref="H209">IFERROR(INDEX($D$205:$D$217, MATCH(0,IF((($A$205:$A$217=$F$204)), COUNTIF($H$203:H208,$D$205:$D$217),""),1)),"")</f>
        <v/>
      </c>
      <c r="I209" s="73"/>
    </row>
    <row r="210" spans="1:9" ht="16.5">
      <c r="A210" s="87" t="s">
        <v>107</v>
      </c>
      <c r="B210" s="93" t="s">
        <v>105</v>
      </c>
      <c r="C210" s="93"/>
      <c r="D210" s="37">
        <f>VLOOKUP($B$2,данные!$A$2:$BI$5,MATCH(B210,данные!$A$2:$BI$2,0))</f>
        <v>244744.5</v>
      </c>
      <c r="F210" s="73"/>
      <c r="G210" s="48" t="str">
        <f t="array" ref="G210">IFERROR(INDEX($B$205:$B$217, MATCH(0,IF((($A$205:$A$217=$F$204)), COUNTIF($G$203:G209,$B$205:$B$217),""),1)),"")</f>
        <v/>
      </c>
      <c r="H210" s="49" t="str">
        <f t="array" ref="H210">IFERROR(INDEX($D$205:$D$217, MATCH(0,IF((($A$205:$A$217=$F$204)), COUNTIF($H$203:H209,$D$205:$D$217),""),1)),"")</f>
        <v/>
      </c>
      <c r="I210" s="73"/>
    </row>
    <row r="211" spans="1:9" ht="30">
      <c r="A211" s="87" t="s">
        <v>107</v>
      </c>
      <c r="B211" s="93" t="s">
        <v>102</v>
      </c>
      <c r="C211" s="93"/>
      <c r="D211" s="37">
        <f>VLOOKUP($B$2,данные!$A$2:$BI$5,MATCH(B211,данные!$A$2:$BI$2,0))</f>
        <v>56576.1</v>
      </c>
      <c r="F211" s="73"/>
      <c r="G211" s="48" t="str">
        <f t="array" ref="G211">IFERROR(INDEX($B$205:$B$217, MATCH(0,IF((($A$205:$A$217=$F$204)), COUNTIF($G$203:G210,$B$205:$B$217),""),1)),"")</f>
        <v/>
      </c>
      <c r="H211" s="49" t="str">
        <f t="array" ref="H211">IFERROR(INDEX($D$205:$D$217, MATCH(0,IF((($A$205:$A$217=$F$204)), COUNTIF($H$203:H210,$D$205:$D$217),""),1)),"")</f>
        <v/>
      </c>
      <c r="I211" s="73"/>
    </row>
    <row r="212" spans="1:9" ht="30">
      <c r="A212" s="87" t="s">
        <v>107</v>
      </c>
      <c r="B212" s="93" t="s">
        <v>103</v>
      </c>
      <c r="C212" s="93"/>
      <c r="D212" s="37">
        <f>VLOOKUP($B$2,данные!$A$2:$BI$5,MATCH(B212,данные!$A$2:$BI$2,0))</f>
        <v>0</v>
      </c>
      <c r="F212" s="73"/>
      <c r="G212" s="48"/>
      <c r="H212" s="101"/>
      <c r="I212" s="73"/>
    </row>
    <row r="213" spans="1:9" ht="32.25" thickBot="1">
      <c r="A213" s="108" t="s">
        <v>108</v>
      </c>
      <c r="B213" s="106" t="s">
        <v>114</v>
      </c>
      <c r="C213" s="59"/>
      <c r="D213" s="109">
        <f>VLOOKUP($B$2,данные!$A$2:$BN$5,MATCH(B213,данные!$A$2:$BN$2,0))</f>
        <v>10027</v>
      </c>
    </row>
    <row r="214" spans="1:9" ht="32.25" thickBot="1">
      <c r="A214" s="108" t="s">
        <v>108</v>
      </c>
      <c r="B214" s="106" t="s">
        <v>115</v>
      </c>
      <c r="C214" s="59"/>
      <c r="D214" s="109">
        <f>VLOOKUP($B$2,данные!$A$2:$BN$5,MATCH(B214,данные!$A$2:$BN$2,0))</f>
        <v>3234</v>
      </c>
    </row>
    <row r="215" spans="1:9" ht="48" thickBot="1">
      <c r="A215" s="108" t="s">
        <v>108</v>
      </c>
      <c r="B215" s="106" t="s">
        <v>116</v>
      </c>
      <c r="C215" s="59"/>
      <c r="D215" s="109">
        <f>VLOOKUP($B$2,данные!$A$2:$BN$5,MATCH(B215,данные!$A$2:$BN$2,0))</f>
        <v>2525</v>
      </c>
    </row>
    <row r="216" spans="1:9" ht="32.25" thickBot="1">
      <c r="A216" s="108" t="s">
        <v>108</v>
      </c>
      <c r="B216" s="106" t="s">
        <v>117</v>
      </c>
      <c r="C216" s="59"/>
      <c r="D216" s="109">
        <f>VLOOKUP($B$2,данные!$A$2:$BN$5,MATCH(B216,данные!$A$2:$BN$2,0))</f>
        <v>751</v>
      </c>
    </row>
    <row r="217" spans="1:9" ht="32.25" thickBot="1">
      <c r="A217" s="108" t="s">
        <v>108</v>
      </c>
      <c r="B217" s="106" t="s">
        <v>106</v>
      </c>
      <c r="C217" s="59"/>
      <c r="D217" s="109">
        <f>VLOOKUP($B$2,данные!$A$2:$BN$5,MATCH(B217,данные!$A$2:$BN$2,0))</f>
        <v>23520</v>
      </c>
    </row>
    <row r="222" spans="1:9">
      <c r="A222" s="6" t="s">
        <v>118</v>
      </c>
      <c r="B222" s="110" t="s">
        <v>119</v>
      </c>
      <c r="C222" s="110"/>
      <c r="D222" s="110" t="s">
        <v>120</v>
      </c>
      <c r="E222" s="111" t="s">
        <v>121</v>
      </c>
    </row>
    <row r="223" spans="1:9">
      <c r="A223" s="6" t="s">
        <v>122</v>
      </c>
      <c r="B223" s="112" t="s">
        <v>123</v>
      </c>
      <c r="C223" s="112"/>
      <c r="D223" s="113">
        <v>12997</v>
      </c>
      <c r="E223" s="1"/>
    </row>
    <row r="224" spans="1:9">
      <c r="A224" s="6"/>
      <c r="B224" s="112" t="s">
        <v>124</v>
      </c>
      <c r="C224" s="112"/>
      <c r="D224" s="113">
        <v>22339</v>
      </c>
      <c r="E224" s="114">
        <f t="shared" ref="E224:E232" si="3">(1-D223/D224)</f>
        <v>0.41819239894355165</v>
      </c>
    </row>
    <row r="225" spans="1:5">
      <c r="A225" s="6"/>
      <c r="B225" s="112" t="s">
        <v>125</v>
      </c>
      <c r="C225" s="112"/>
      <c r="D225" s="113">
        <v>26360</v>
      </c>
      <c r="E225" s="114">
        <f t="shared" si="3"/>
        <v>0.15254172989377845</v>
      </c>
    </row>
    <row r="226" spans="1:5">
      <c r="A226" s="6"/>
      <c r="B226" s="112" t="s">
        <v>126</v>
      </c>
      <c r="C226" s="112"/>
      <c r="D226" s="113">
        <v>28049</v>
      </c>
      <c r="E226" s="114">
        <f t="shared" si="3"/>
        <v>6.0216050483083206E-2</v>
      </c>
    </row>
    <row r="227" spans="1:5">
      <c r="A227" s="6"/>
      <c r="B227" s="112" t="s">
        <v>127</v>
      </c>
      <c r="C227" s="112"/>
      <c r="D227" s="113">
        <v>30003</v>
      </c>
      <c r="E227" s="114">
        <f t="shared" si="3"/>
        <v>6.512682065126818E-2</v>
      </c>
    </row>
    <row r="228" spans="1:5">
      <c r="A228" s="6"/>
      <c r="B228" s="112" t="s">
        <v>128</v>
      </c>
      <c r="C228" s="112"/>
      <c r="D228" s="113">
        <v>32266</v>
      </c>
      <c r="E228" s="114">
        <f t="shared" si="3"/>
        <v>7.0135746606334815E-2</v>
      </c>
    </row>
    <row r="229" spans="1:5">
      <c r="A229" s="6"/>
      <c r="B229" s="112" t="s">
        <v>129</v>
      </c>
      <c r="C229" s="112"/>
      <c r="D229" s="113">
        <v>34715</v>
      </c>
      <c r="E229" s="114">
        <f t="shared" si="3"/>
        <v>7.0545873541696724E-2</v>
      </c>
    </row>
    <row r="230" spans="1:5">
      <c r="A230" s="6"/>
      <c r="B230" s="112" t="s">
        <v>130</v>
      </c>
      <c r="C230" s="112"/>
      <c r="D230" s="113">
        <v>40671</v>
      </c>
      <c r="E230" s="114">
        <f t="shared" si="3"/>
        <v>0.14644341176759856</v>
      </c>
    </row>
    <row r="231" spans="1:5" ht="15.75" thickBot="1">
      <c r="A231" s="6"/>
      <c r="B231" s="112" t="s">
        <v>131</v>
      </c>
      <c r="C231" s="112"/>
      <c r="D231" s="115">
        <v>46219</v>
      </c>
      <c r="E231" s="114">
        <f t="shared" si="3"/>
        <v>0.12003721413271595</v>
      </c>
    </row>
    <row r="232" spans="1:5">
      <c r="A232" s="6"/>
      <c r="B232" s="112" t="s">
        <v>132</v>
      </c>
      <c r="C232" s="112"/>
      <c r="D232" s="113">
        <v>56686</v>
      </c>
      <c r="E232" s="114">
        <f t="shared" si="3"/>
        <v>0.18464876689129595</v>
      </c>
    </row>
    <row r="233" spans="1:5">
      <c r="A233" s="6" t="s">
        <v>133</v>
      </c>
      <c r="B233" s="112" t="s">
        <v>123</v>
      </c>
      <c r="C233" s="112"/>
      <c r="D233" s="113">
        <v>6452</v>
      </c>
      <c r="E233" s="116"/>
    </row>
    <row r="234" spans="1:5">
      <c r="A234" s="6"/>
      <c r="B234" s="112" t="s">
        <v>124</v>
      </c>
      <c r="C234" s="112"/>
      <c r="D234" s="113">
        <v>20300</v>
      </c>
      <c r="E234" s="116">
        <f t="shared" ref="E234:E240" si="4">(1-D233/D234)</f>
        <v>0.68216748768472901</v>
      </c>
    </row>
    <row r="235" spans="1:5">
      <c r="A235" s="6"/>
      <c r="B235" s="112" t="s">
        <v>125</v>
      </c>
      <c r="C235" s="112"/>
      <c r="D235" s="113">
        <v>24487</v>
      </c>
      <c r="E235" s="116">
        <f t="shared" si="4"/>
        <v>0.17098868787519905</v>
      </c>
    </row>
    <row r="236" spans="1:5">
      <c r="A236" s="6"/>
      <c r="B236" s="112" t="s">
        <v>126</v>
      </c>
      <c r="C236" s="112"/>
      <c r="D236" s="113">
        <v>25994</v>
      </c>
      <c r="E236" s="116">
        <f t="shared" si="4"/>
        <v>5.7974917288605043E-2</v>
      </c>
    </row>
    <row r="237" spans="1:5">
      <c r="A237" s="6"/>
      <c r="B237" s="112" t="s">
        <v>127</v>
      </c>
      <c r="C237" s="112"/>
      <c r="D237" s="113">
        <v>27673</v>
      </c>
      <c r="E237" s="116">
        <f t="shared" si="4"/>
        <v>6.0672858020453191E-2</v>
      </c>
    </row>
    <row r="238" spans="1:5">
      <c r="A238" s="6"/>
      <c r="B238" s="112" t="s">
        <v>128</v>
      </c>
      <c r="C238" s="112"/>
      <c r="D238" s="113">
        <v>28413</v>
      </c>
      <c r="E238" s="116">
        <f t="shared" si="4"/>
        <v>2.6044416288318772E-2</v>
      </c>
    </row>
    <row r="239" spans="1:5">
      <c r="A239" s="6"/>
      <c r="B239" s="112" t="s">
        <v>129</v>
      </c>
      <c r="C239" s="112"/>
      <c r="D239" s="113">
        <v>30569</v>
      </c>
      <c r="E239" s="116">
        <f t="shared" si="4"/>
        <v>7.0528967254408048E-2</v>
      </c>
    </row>
    <row r="240" spans="1:5">
      <c r="A240" s="1"/>
      <c r="B240" s="117" t="s">
        <v>130</v>
      </c>
      <c r="C240" s="117"/>
      <c r="D240" s="118">
        <v>36412</v>
      </c>
      <c r="E240" s="116">
        <f t="shared" si="4"/>
        <v>0.16046907612874872</v>
      </c>
    </row>
    <row r="241" spans="1:5">
      <c r="A241" s="1"/>
      <c r="B241" s="117" t="s">
        <v>131</v>
      </c>
      <c r="C241" s="117"/>
      <c r="D241" s="119">
        <v>41738</v>
      </c>
      <c r="E241" s="116">
        <f>(1-D240/D241)</f>
        <v>0.12760553931668983</v>
      </c>
    </row>
    <row r="242" spans="1:5">
      <c r="A242" s="1"/>
      <c r="B242" s="117" t="s">
        <v>132</v>
      </c>
      <c r="C242" s="117"/>
      <c r="D242" s="118">
        <v>47933</v>
      </c>
      <c r="E242" s="116">
        <f>(1-D241/D242)</f>
        <v>0.12924290155008034</v>
      </c>
    </row>
    <row r="246" spans="1:5" ht="63">
      <c r="B246" s="90" t="s">
        <v>59</v>
      </c>
      <c r="C246" s="91" t="s">
        <v>60</v>
      </c>
      <c r="D246" s="92" t="s">
        <v>61</v>
      </c>
    </row>
    <row r="247" spans="1:5" ht="15.75">
      <c r="A247">
        <v>2025</v>
      </c>
      <c r="B247" s="94">
        <v>47082</v>
      </c>
      <c r="C247" s="95">
        <v>34070</v>
      </c>
      <c r="D247" s="96">
        <v>6309</v>
      </c>
    </row>
    <row r="248" spans="1:5" ht="15.75">
      <c r="A248">
        <v>2026</v>
      </c>
      <c r="B248" s="94">
        <v>50174</v>
      </c>
      <c r="C248" s="95">
        <v>33578</v>
      </c>
      <c r="D248" s="96">
        <v>6310</v>
      </c>
    </row>
    <row r="249" spans="1:5" ht="15.75">
      <c r="A249">
        <v>2027</v>
      </c>
      <c r="B249" s="94">
        <v>53511</v>
      </c>
      <c r="C249" s="95">
        <v>33098</v>
      </c>
      <c r="D249" s="96">
        <v>6310</v>
      </c>
    </row>
    <row r="264" spans="1:5" ht="30">
      <c r="A264" s="2"/>
      <c r="B264" s="2" t="s">
        <v>77</v>
      </c>
      <c r="C264" s="2" t="s">
        <v>145</v>
      </c>
      <c r="D264" s="2" t="s">
        <v>78</v>
      </c>
      <c r="E264" s="87" t="s">
        <v>79</v>
      </c>
    </row>
    <row r="265" spans="1:5" ht="16.5" thickBot="1">
      <c r="A265" s="76" t="s">
        <v>141</v>
      </c>
      <c r="B265" s="167">
        <v>-1428806.4</v>
      </c>
      <c r="C265" s="166">
        <v>1000000</v>
      </c>
      <c r="D265" s="80">
        <v>1538806.4</v>
      </c>
      <c r="E265" s="74">
        <v>-110000</v>
      </c>
    </row>
    <row r="266" spans="1:5" ht="16.5" thickBot="1">
      <c r="A266" s="76" t="s">
        <v>142</v>
      </c>
      <c r="B266" s="167">
        <v>-1400243.4</v>
      </c>
      <c r="C266" s="79">
        <v>1000000</v>
      </c>
      <c r="D266" s="79">
        <v>1385443.4</v>
      </c>
      <c r="E266" s="74">
        <v>14800</v>
      </c>
    </row>
    <row r="267" spans="1:5" ht="16.5" thickBot="1">
      <c r="A267" s="76" t="s">
        <v>143</v>
      </c>
      <c r="B267" s="167">
        <v>-1427380.9</v>
      </c>
      <c r="C267" s="79">
        <v>1000000</v>
      </c>
      <c r="D267" s="79">
        <v>1395880.9</v>
      </c>
      <c r="E267" s="74">
        <v>31500</v>
      </c>
    </row>
  </sheetData>
  <conditionalFormatting sqref="D93:D97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AE47"/>
  <sheetViews>
    <sheetView showGridLines="0" tabSelected="1" workbookViewId="0">
      <selection activeCell="E2" sqref="E2"/>
    </sheetView>
  </sheetViews>
  <sheetFormatPr defaultRowHeight="15"/>
  <cols>
    <col min="3" max="3" width="18.5703125" customWidth="1"/>
    <col min="4" max="4" width="23.7109375" customWidth="1"/>
    <col min="5" max="7" width="25" customWidth="1"/>
    <col min="8" max="8" width="16" customWidth="1"/>
    <col min="9" max="9" width="1.5703125" customWidth="1"/>
    <col min="10" max="10" width="20.42578125" customWidth="1"/>
    <col min="11" max="11" width="9.140625" hidden="1" customWidth="1"/>
    <col min="12" max="12" width="18.85546875" customWidth="1"/>
    <col min="14" max="14" width="17.7109375" customWidth="1"/>
    <col min="17" max="17" width="16.42578125" customWidth="1"/>
  </cols>
  <sheetData>
    <row r="1" spans="1:31" ht="12.7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ht="26.25" customHeight="1">
      <c r="A2" s="120"/>
      <c r="B2" s="229" t="s">
        <v>151</v>
      </c>
      <c r="C2" s="229"/>
      <c r="D2" s="120"/>
      <c r="E2" s="141" t="s">
        <v>147</v>
      </c>
      <c r="F2" s="141" t="s">
        <v>81</v>
      </c>
      <c r="G2" s="141" t="s">
        <v>7</v>
      </c>
      <c r="H2" s="230" t="s">
        <v>159</v>
      </c>
      <c r="I2" s="231"/>
      <c r="J2" s="231"/>
      <c r="K2" s="231"/>
      <c r="L2" s="174">
        <f>обработка!B4</f>
        <v>1428806.4</v>
      </c>
      <c r="M2" s="120"/>
      <c r="N2" s="120"/>
      <c r="O2" s="120"/>
      <c r="P2" s="120"/>
      <c r="Q2" s="120"/>
      <c r="R2" s="120"/>
      <c r="S2" s="120"/>
      <c r="T2" s="120"/>
      <c r="U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2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1:31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38"/>
      <c r="S4" s="120"/>
      <c r="T4" s="120"/>
      <c r="U4" s="120"/>
      <c r="V4" s="138"/>
      <c r="W4" s="120"/>
      <c r="X4" s="120"/>
      <c r="Y4" s="120"/>
      <c r="Z4" s="120"/>
      <c r="AA4" s="120"/>
      <c r="AB4" s="120"/>
      <c r="AC4" s="120"/>
      <c r="AD4" s="120"/>
      <c r="AE4" s="120"/>
    </row>
    <row r="5" spans="1:3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>
      <c r="A6" s="120"/>
      <c r="B6" s="120"/>
      <c r="C6" s="120"/>
      <c r="D6" s="120"/>
      <c r="E6" s="120"/>
      <c r="F6" s="120"/>
      <c r="G6" s="120"/>
      <c r="P6" s="122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</row>
    <row r="7" spans="1:3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</row>
    <row r="8" spans="1:3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43"/>
      <c r="AA8" s="120"/>
      <c r="AB8" s="120"/>
      <c r="AC8" s="120"/>
      <c r="AD8" s="120"/>
      <c r="AE8" s="120"/>
    </row>
    <row r="9" spans="1:3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31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3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3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3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3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3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3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ht="47.25" customHeight="1">
      <c r="A25" s="227" t="str">
        <f>обработка!G80</f>
        <v xml:space="preserve"> К неналоговым доходам относятся доходы от использования имущества, находящегося в муниципальной собственности, за исключением имущества бюджетных и автономных учреждений, имущества  муниципальных унитарных предприятий.</v>
      </c>
      <c r="B25" s="227"/>
      <c r="C25" s="227"/>
      <c r="D25" s="227"/>
      <c r="E25" s="227"/>
      <c r="F25" s="228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ht="18.75">
      <c r="A26" s="217" t="s">
        <v>150</v>
      </c>
      <c r="B26" s="120"/>
      <c r="C26" s="120"/>
      <c r="D26" s="120"/>
      <c r="E26" s="120"/>
      <c r="F26" s="120"/>
      <c r="G26" s="18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ht="16.5" customHeight="1">
      <c r="A27" s="120"/>
      <c r="B27" s="120"/>
      <c r="C27" s="120"/>
      <c r="D27" s="120"/>
      <c r="E27" s="120"/>
      <c r="F27" s="120"/>
      <c r="G27" s="175"/>
      <c r="H27" s="175"/>
      <c r="I27" s="175"/>
      <c r="J27" s="175"/>
      <c r="K27" s="175"/>
      <c r="L27" s="175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>
      <c r="A28" s="120"/>
      <c r="B28" s="172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ht="16.5">
      <c r="A29" s="120"/>
      <c r="B29" s="177"/>
      <c r="C29" s="120"/>
      <c r="D29" s="120"/>
      <c r="E29" s="176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>
      <c r="A30" s="120"/>
      <c r="B30" s="178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ht="16.5">
      <c r="A31" s="120"/>
      <c r="B31" s="177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>
      <c r="A32" s="120"/>
      <c r="B32" s="178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ht="87" customHeight="1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ht="18.75">
      <c r="A36" s="120"/>
      <c r="B36" s="120"/>
      <c r="C36" s="120"/>
      <c r="D36" s="120"/>
      <c r="E36" s="120"/>
      <c r="F36" s="172"/>
      <c r="G36" s="201"/>
      <c r="H36" s="120"/>
      <c r="I36" s="122"/>
      <c r="J36" s="171"/>
      <c r="K36" s="120"/>
      <c r="L36" s="122"/>
      <c r="M36" s="179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</row>
    <row r="42" spans="1:31" ht="18.75">
      <c r="A42" s="120"/>
      <c r="B42" s="120"/>
      <c r="C42" s="18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1:3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1:3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</sheetData>
  <mergeCells count="4">
    <mergeCell ref="A35:L35"/>
    <mergeCell ref="A25:F25"/>
    <mergeCell ref="B2:C2"/>
    <mergeCell ref="H2:K2"/>
  </mergeCells>
  <hyperlinks>
    <hyperlink ref="G2" location="расходы!A1" display="РАСХОДЫ"/>
    <hyperlink ref="F2" location="параметры!A1" display="ПАРАМЕТРЫ БЮДЖЕТА"/>
    <hyperlink ref="E2" location="главная!A1" display="ГЛАВНАЯ СТРАНИЦА"/>
  </hyperlink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7"/>
  <sheetViews>
    <sheetView showGridLines="0" workbookViewId="0">
      <selection activeCell="I6" sqref="I6"/>
    </sheetView>
  </sheetViews>
  <sheetFormatPr defaultRowHeight="15"/>
  <cols>
    <col min="1" max="1" width="1.85546875" customWidth="1"/>
    <col min="2" max="7" width="31.7109375" customWidth="1"/>
    <col min="8" max="8" width="31.28515625" customWidth="1"/>
    <col min="9" max="17" width="24.42578125" customWidth="1"/>
  </cols>
  <sheetData>
    <row r="1" spans="1:13" ht="6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>
      <c r="A2" s="120"/>
      <c r="B2" s="120"/>
      <c r="C2" s="199" t="s">
        <v>81</v>
      </c>
      <c r="D2" s="195" t="s">
        <v>36</v>
      </c>
      <c r="E2" s="198" t="s">
        <v>7</v>
      </c>
      <c r="F2" s="196" t="s">
        <v>156</v>
      </c>
      <c r="G2" s="183"/>
      <c r="H2" s="184"/>
      <c r="I2" s="120"/>
      <c r="J2" s="120"/>
      <c r="K2" s="120"/>
      <c r="L2" s="120"/>
      <c r="M2" s="120"/>
    </row>
    <row r="3" spans="1:13" ht="11.25" customHeight="1">
      <c r="A3" s="120"/>
      <c r="B3" s="120"/>
      <c r="C3" s="183"/>
      <c r="D3" s="183"/>
      <c r="E3" s="183"/>
      <c r="F3" s="183"/>
      <c r="G3" s="183"/>
      <c r="H3" s="184"/>
      <c r="I3" s="120"/>
      <c r="J3" s="120"/>
      <c r="K3" s="120"/>
      <c r="L3" s="120"/>
      <c r="M3" s="120"/>
    </row>
    <row r="4" spans="1:13" s="70" customFormat="1" ht="25.5" customHeight="1">
      <c r="A4" s="140"/>
      <c r="B4" s="130"/>
      <c r="C4" s="204" t="s">
        <v>155</v>
      </c>
      <c r="D4" s="195"/>
      <c r="E4" s="198"/>
      <c r="F4" s="130"/>
      <c r="G4" s="140"/>
      <c r="H4" s="140"/>
      <c r="I4" s="140"/>
      <c r="J4" s="140"/>
      <c r="K4" s="140"/>
      <c r="L4" s="140"/>
      <c r="M4" s="140"/>
    </row>
    <row r="5" spans="1:13" s="70" customFormat="1" ht="12.75" customHeight="1" thickBot="1">
      <c r="A5" s="140"/>
      <c r="B5" s="130"/>
      <c r="C5" s="199"/>
      <c r="D5" s="195"/>
      <c r="E5" s="198"/>
      <c r="F5" s="130"/>
      <c r="G5" s="140"/>
      <c r="H5" s="140"/>
      <c r="I5" s="140"/>
      <c r="J5" s="140"/>
      <c r="K5" s="140"/>
      <c r="L5" s="140"/>
      <c r="M5" s="140"/>
    </row>
    <row r="6" spans="1:13" ht="28.5" customHeight="1" thickTop="1" thickBot="1">
      <c r="A6" s="120"/>
      <c r="B6" s="187" t="s">
        <v>59</v>
      </c>
      <c r="C6" s="188" t="s">
        <v>60</v>
      </c>
      <c r="D6" s="189" t="s">
        <v>61</v>
      </c>
      <c r="E6" s="187" t="s">
        <v>64</v>
      </c>
      <c r="F6" s="190" t="s">
        <v>65</v>
      </c>
      <c r="G6" s="189" t="s">
        <v>67</v>
      </c>
      <c r="H6" s="189" t="s">
        <v>66</v>
      </c>
      <c r="I6" s="120"/>
      <c r="J6" s="120"/>
      <c r="K6" s="120"/>
      <c r="L6" s="120"/>
      <c r="M6" s="120"/>
    </row>
    <row r="7" spans="1:13" ht="15.75" thickTop="1">
      <c r="A7" s="120"/>
      <c r="B7" s="191">
        <f>обработка!$B$47</f>
        <v>47082</v>
      </c>
      <c r="C7" s="192">
        <f>обработка!$B$48</f>
        <v>34070</v>
      </c>
      <c r="D7" s="191">
        <f>обработка!$B$49</f>
        <v>6309</v>
      </c>
      <c r="E7" s="191">
        <f>обработка!$B$50</f>
        <v>102.8</v>
      </c>
      <c r="F7" s="191">
        <f>обработка!$B$51</f>
        <v>108.6</v>
      </c>
      <c r="G7" s="191">
        <f>обработка!$B$52</f>
        <v>107.3</v>
      </c>
      <c r="H7" s="191">
        <f>обработка!$B$53</f>
        <v>0.7</v>
      </c>
      <c r="I7" s="120"/>
      <c r="J7" s="120"/>
      <c r="K7" s="120"/>
      <c r="L7" s="120"/>
      <c r="M7" s="120"/>
    </row>
    <row r="8" spans="1:13">
      <c r="A8" s="120"/>
      <c r="B8" s="193"/>
      <c r="C8" s="194"/>
      <c r="D8" s="193"/>
      <c r="E8" s="193"/>
      <c r="F8" s="193"/>
      <c r="G8" s="193"/>
      <c r="H8" s="193"/>
      <c r="I8" s="120"/>
      <c r="J8" s="120"/>
      <c r="K8" s="120"/>
      <c r="L8" s="120"/>
      <c r="M8" s="120"/>
    </row>
    <row r="9" spans="1:13" ht="8.25" customHeight="1">
      <c r="A9" s="120"/>
      <c r="B9" s="193"/>
      <c r="C9" s="193"/>
      <c r="D9" s="193"/>
      <c r="E9" s="193"/>
      <c r="F9" s="193"/>
      <c r="G9" s="193"/>
      <c r="H9" s="193"/>
      <c r="I9" s="120"/>
      <c r="J9" s="120"/>
      <c r="K9" s="120"/>
      <c r="L9" s="120"/>
      <c r="M9" s="120"/>
    </row>
    <row r="10" spans="1:13">
      <c r="A10" s="120"/>
      <c r="B10" s="218" t="s">
        <v>80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1:13">
      <c r="A11" s="120"/>
      <c r="B11" s="144" t="s">
        <v>36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</row>
    <row r="12" spans="1:13" ht="18.75">
      <c r="A12" s="120"/>
      <c r="B12" s="135">
        <f>обработка!B4</f>
        <v>1428806.4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spans="1:13">
      <c r="A13" s="120"/>
      <c r="B13" s="186" t="s">
        <v>7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 ht="21">
      <c r="A14" s="120"/>
      <c r="B14" s="142">
        <f>обработка!B3</f>
        <v>1538806.4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</row>
    <row r="15" spans="1:13">
      <c r="A15" s="120"/>
      <c r="B15" s="145" t="s">
        <v>50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</row>
    <row r="16" spans="1:13" ht="21">
      <c r="A16" s="120"/>
      <c r="B16" s="142">
        <f>обработка!B5</f>
        <v>-110000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</row>
    <row r="17" spans="1:13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1:13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19" spans="1:1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</row>
    <row r="20" spans="1:13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</row>
    <row r="21" spans="1:13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3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3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</row>
    <row r="27" spans="1:13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  <row r="31" spans="1:13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</row>
    <row r="32" spans="1:13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</row>
    <row r="34" spans="1:13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1:13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</row>
    <row r="36" spans="1:13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</row>
    <row r="37" spans="1:13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  <row r="38" spans="1:13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</row>
    <row r="39" spans="1:13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3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</row>
    <row r="42" spans="1:13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</row>
    <row r="43" spans="1:13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</row>
    <row r="44" spans="1:13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</row>
    <row r="45" spans="1:13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</row>
    <row r="46" spans="1:13">
      <c r="A46" s="120"/>
      <c r="B46" s="120"/>
      <c r="C46" s="120"/>
      <c r="D46" s="232"/>
      <c r="E46" s="231"/>
      <c r="F46" s="231"/>
      <c r="G46" s="120"/>
      <c r="H46" s="120"/>
      <c r="I46" s="120"/>
      <c r="J46" s="120"/>
      <c r="K46" s="120"/>
      <c r="L46" s="120"/>
      <c r="M46" s="120"/>
    </row>
    <row r="47" spans="1:13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</row>
    <row r="48" spans="1:13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</row>
    <row r="49" spans="1:15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</row>
    <row r="50" spans="1:15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</row>
    <row r="51" spans="1:15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1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  <row r="53" spans="1:15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</row>
    <row r="54" spans="1:15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</row>
    <row r="55" spans="1:1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</row>
    <row r="56" spans="1:1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</row>
    <row r="57" spans="1:15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5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1:15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5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5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5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15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1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1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1:15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15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15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15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1:15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spans="1:15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</row>
    <row r="78" spans="1:15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  <row r="79" spans="1:15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</row>
    <row r="81" spans="1:15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</row>
    <row r="82" spans="1:15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1:15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84" spans="1:15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</row>
    <row r="86" spans="1:15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7" spans="1:15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</row>
    <row r="88" spans="1:15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</row>
    <row r="89" spans="1:15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5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</row>
    <row r="91" spans="1:15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</row>
    <row r="92" spans="1:15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</row>
    <row r="93" spans="1:15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</row>
    <row r="94" spans="1:15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</row>
    <row r="95" spans="1:15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</row>
    <row r="96" spans="1:15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</row>
    <row r="97" spans="1:15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</row>
    <row r="99" spans="1:15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</row>
    <row r="100" spans="1:1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</row>
    <row r="101" spans="1:15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</row>
    <row r="102" spans="1:1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</row>
    <row r="103" spans="1:1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</row>
    <row r="104" spans="1:15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</row>
    <row r="105" spans="1:15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</row>
    <row r="106" spans="1:15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</row>
    <row r="107" spans="1:15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</row>
    <row r="108" spans="1:15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</row>
    <row r="109" spans="1:15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</row>
    <row r="110" spans="1:15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1:15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1:15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1:1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1:1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1:15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1:15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1:1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1:15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1:1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1:1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1:15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1:15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1:15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1:15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1:15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1:15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1:15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1:15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1:15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1:15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1:15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1:15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1:15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1:15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1:15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1:15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1:15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1:15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1:15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1:15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1:15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1:15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1:15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1:15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1:15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1:15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1:15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1:15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1:15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1:15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1:15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1:15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1:15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1:15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1:15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1:15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1:15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1:15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1:15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1:15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1:15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1:15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1:15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1:15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1:15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1:15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1:15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1:15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1:15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1:15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1:15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1:15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1:15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1:15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1:1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1:15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1:15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1:15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1:15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1:15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1:15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1:15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1:1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1:15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1:15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1:15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1:15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1:15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1:15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1:15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1:15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1:15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1:15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1:15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1:15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1:15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1:15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1:15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1:15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1:15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1:15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1:15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1:15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1:15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1:15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1:15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1:1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1:15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1:15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1:15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1:15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1:15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1:15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1:15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1:15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1:15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1:15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1:15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1:15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1:15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1:15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1:15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1:15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1:15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1:15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1:15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1:15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1:15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1:15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1:15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1:15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1:15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1:15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1:15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1:15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1:15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1:15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1:15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1:15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1:15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1:1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1:15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1:15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1:15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1:15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1:15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1:15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1:15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1:15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1:15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1:15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1:15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1:15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1:15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1:15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1:15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1:15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1:15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1:15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1:15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1:15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1:15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1:15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1:15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1:15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1:15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1:15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1:15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1:15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1:15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1:15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1:15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1:15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1:15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1:15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1:15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1:15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1:15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1:15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1:15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1:15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1:15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1:15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1:15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1:15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1:15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1:15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1:15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1:15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1:15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1:15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1:15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1:15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1:15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1:15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1:15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1:15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1:15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1:15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1:15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1:15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1:15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1:15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1:15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1:15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1:15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1:15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1:15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1:15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1:1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1:1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1:1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1:1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1:1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1:1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1:1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1:1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1:1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1:1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1:1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1:1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1:1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1:1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1:1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1:1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1:1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1:1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1:1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1:1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1:1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1:1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1:1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1:1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1:1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1:1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1:1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1:1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1:1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1:1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1:1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1:1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1:1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1:1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1:1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1:1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1:1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1:1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1:1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1:1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1:1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1:1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1:1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1:1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1:1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1:1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1:1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1:1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1:1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1:1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</row>
    <row r="364" spans="1:1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</row>
    <row r="365" spans="1:1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</row>
    <row r="366" spans="1:1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</row>
    <row r="367" spans="1:1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</row>
    <row r="368" spans="1:1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</row>
    <row r="369" spans="1:1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</row>
    <row r="370" spans="1:1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</row>
    <row r="371" spans="1:1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</row>
    <row r="372" spans="1:1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</row>
    <row r="373" spans="1:1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</row>
    <row r="374" spans="1:1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</row>
    <row r="375" spans="1:1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</row>
    <row r="376" spans="1:1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</row>
    <row r="377" spans="1:1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</row>
    <row r="378" spans="1:1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</row>
    <row r="379" spans="1:1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</row>
    <row r="380" spans="1:1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</row>
    <row r="381" spans="1:1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</row>
    <row r="382" spans="1:1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</row>
    <row r="383" spans="1:1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</row>
    <row r="384" spans="1:1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</row>
    <row r="385" spans="1:1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</row>
    <row r="386" spans="1:1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</row>
    <row r="387" spans="1:1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</row>
    <row r="388" spans="1:1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</row>
    <row r="389" spans="1:1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</row>
    <row r="390" spans="1:1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</row>
    <row r="391" spans="1:1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</row>
    <row r="392" spans="1:1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</row>
    <row r="393" spans="1:1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</row>
    <row r="394" spans="1:1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</row>
    <row r="395" spans="1:1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</row>
    <row r="396" spans="1:1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</row>
    <row r="397" spans="1:1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</row>
    <row r="398" spans="1:1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</row>
    <row r="399" spans="1:1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</row>
    <row r="400" spans="1:1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</row>
    <row r="401" spans="1:1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</row>
    <row r="402" spans="1:1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</row>
    <row r="403" spans="1:1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</row>
    <row r="404" spans="1:1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</row>
    <row r="405" spans="1:1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</row>
    <row r="406" spans="1:1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</row>
    <row r="407" spans="1:1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</row>
    <row r="408" spans="1:1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</row>
    <row r="409" spans="1:1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</row>
    <row r="410" spans="1:1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</row>
    <row r="411" spans="1:1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</row>
    <row r="412" spans="1:1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</row>
    <row r="413" spans="1:1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</row>
    <row r="414" spans="1:1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</row>
    <row r="415" spans="1:1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</row>
    <row r="416" spans="1:1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</row>
    <row r="417" spans="1:1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</row>
    <row r="418" spans="1:1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</row>
    <row r="419" spans="1:1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</row>
    <row r="420" spans="1:1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</row>
    <row r="421" spans="1:1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</row>
    <row r="422" spans="1:1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</row>
    <row r="423" spans="1:1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</row>
    <row r="424" spans="1:1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</row>
    <row r="425" spans="1:1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</row>
    <row r="426" spans="1:1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</row>
    <row r="427" spans="1:1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</row>
    <row r="428" spans="1:1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</row>
    <row r="429" spans="1:1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</row>
    <row r="430" spans="1:1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</row>
    <row r="431" spans="1:1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</row>
    <row r="432" spans="1:1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</row>
    <row r="433" spans="1:1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</row>
    <row r="434" spans="1:1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</row>
    <row r="435" spans="1:1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</row>
    <row r="436" spans="1:1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</row>
    <row r="437" spans="1:1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</row>
    <row r="438" spans="1:1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</row>
    <row r="439" spans="1:1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</row>
    <row r="440" spans="1:1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</row>
    <row r="441" spans="1:1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</row>
    <row r="442" spans="1:1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</row>
    <row r="443" spans="1:1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</row>
    <row r="444" spans="1:1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</row>
    <row r="445" spans="1:1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</row>
    <row r="446" spans="1:1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</row>
    <row r="447" spans="1:1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</row>
    <row r="448" spans="1:1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</row>
    <row r="449" spans="1:1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</row>
    <row r="450" spans="1:1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</row>
    <row r="451" spans="1:1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</row>
    <row r="452" spans="1:1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</row>
    <row r="453" spans="1:1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</row>
    <row r="454" spans="1:1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</row>
    <row r="455" spans="1:1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</row>
    <row r="456" spans="1:1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</row>
    <row r="457" spans="1:1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</row>
    <row r="458" spans="1:1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</row>
    <row r="459" spans="1:1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1:1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1:1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1:1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1:1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1:1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1:1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1:1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1:1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1:1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1:1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1:1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1:1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1:1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1:1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1:1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1:1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1:1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1:1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1:1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1:1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1:1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1:1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1:1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1:1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1:1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1:1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1:1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1:1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1:1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1:1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1:1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1:1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1:1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1:1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1:1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1:1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1:1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1:1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</sheetData>
  <mergeCells count="1">
    <mergeCell ref="D46:F46"/>
  </mergeCells>
  <hyperlinks>
    <hyperlink ref="D2" location="доходы!A1" display="ДОХОДЫ"/>
    <hyperlink ref="C2" location="параметры!A1" display="ПАРАМЕТРЫ БЮДЖЕТА"/>
    <hyperlink ref="E2" location="параметры!A1" display="ПАРАМЕТРЫ БЮДЖЕТА"/>
    <hyperlink ref="F2" location="контакты!A1" display="КОНТАКТЫ"/>
  </hyperlink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01"/>
  <sheetViews>
    <sheetView showGridLines="0" workbookViewId="0"/>
  </sheetViews>
  <sheetFormatPr defaultRowHeight="15"/>
  <cols>
    <col min="1" max="1" width="1.5703125" style="1" customWidth="1"/>
    <col min="2" max="2" width="9.140625" style="1" hidden="1" customWidth="1"/>
    <col min="3" max="5" width="27" customWidth="1"/>
    <col min="6" max="7" width="27" style="65" customWidth="1"/>
    <col min="8" max="11" width="27.140625" customWidth="1"/>
    <col min="12" max="12" width="28.5703125" customWidth="1"/>
    <col min="13" max="24" width="25.42578125" customWidth="1"/>
  </cols>
  <sheetData>
    <row r="1" spans="1:16" ht="7.5" customHeight="1">
      <c r="A1" s="120"/>
      <c r="C1" s="120"/>
      <c r="D1" s="120"/>
      <c r="E1" s="120"/>
      <c r="F1" s="129"/>
      <c r="G1" s="129"/>
      <c r="H1" s="120"/>
      <c r="I1" s="120"/>
      <c r="J1" s="120"/>
      <c r="K1" s="120"/>
      <c r="L1" s="120"/>
      <c r="M1" s="120"/>
      <c r="N1" s="120"/>
      <c r="O1" s="120"/>
      <c r="P1" s="120"/>
    </row>
    <row r="2" spans="1:16" s="1" customFormat="1" ht="21">
      <c r="A2" s="120"/>
      <c r="C2" s="229" t="s">
        <v>152</v>
      </c>
      <c r="D2" s="229"/>
      <c r="E2" s="197" t="s">
        <v>147</v>
      </c>
      <c r="F2" s="141" t="s">
        <v>81</v>
      </c>
      <c r="G2" s="196" t="s">
        <v>36</v>
      </c>
      <c r="H2" s="147" t="s">
        <v>99</v>
      </c>
      <c r="I2" s="146">
        <f>обработка!$B$3</f>
        <v>1538806.4</v>
      </c>
      <c r="J2" s="120"/>
      <c r="K2" s="120"/>
      <c r="L2" s="120"/>
      <c r="M2" s="120"/>
      <c r="N2" s="120"/>
      <c r="O2" s="120"/>
      <c r="P2" s="120"/>
    </row>
    <row r="3" spans="1:16">
      <c r="A3" s="120"/>
      <c r="C3" s="120"/>
      <c r="D3" s="120"/>
      <c r="E3" s="120"/>
      <c r="F3" s="129"/>
      <c r="G3" s="129"/>
      <c r="H3" s="120"/>
      <c r="I3" s="120"/>
      <c r="J3" s="120"/>
      <c r="K3" s="120"/>
      <c r="L3" s="120"/>
      <c r="M3" s="120"/>
      <c r="N3" s="120"/>
      <c r="O3" s="120"/>
      <c r="P3" s="120"/>
    </row>
    <row r="4" spans="1:16">
      <c r="A4" s="120"/>
      <c r="C4" s="120"/>
      <c r="D4" s="120"/>
      <c r="E4" s="120"/>
      <c r="F4" s="182"/>
      <c r="G4" s="139"/>
      <c r="H4" s="120"/>
      <c r="I4" s="120"/>
      <c r="J4" s="120"/>
      <c r="K4" s="120"/>
      <c r="L4" s="120"/>
      <c r="M4" s="120"/>
      <c r="N4" s="120"/>
      <c r="O4" s="120"/>
      <c r="P4" s="120"/>
    </row>
    <row r="5" spans="1:16" s="84" customFormat="1" ht="17.25" customHeight="1">
      <c r="A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6" s="84" customFormat="1" ht="18.75" customHeight="1">
      <c r="A6" s="130"/>
      <c r="C6" s="130"/>
      <c r="D6" s="130"/>
      <c r="E6" s="130"/>
      <c r="F6" s="130"/>
      <c r="G6" s="131"/>
      <c r="H6" s="130"/>
      <c r="I6" s="130"/>
      <c r="J6" s="130"/>
      <c r="K6" s="130"/>
      <c r="L6" s="130"/>
      <c r="M6" s="130"/>
      <c r="N6" s="130"/>
      <c r="O6" s="130"/>
      <c r="P6" s="130"/>
    </row>
    <row r="7" spans="1:16">
      <c r="A7" s="120"/>
      <c r="C7" s="120"/>
      <c r="D7" s="120"/>
      <c r="E7" s="129"/>
      <c r="F7" s="129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>
      <c r="A8" s="120"/>
      <c r="C8" s="120"/>
      <c r="D8" s="120"/>
      <c r="E8" s="129"/>
      <c r="F8" s="129"/>
      <c r="G8" s="120"/>
      <c r="H8" s="120"/>
      <c r="I8" s="120"/>
      <c r="J8" s="120"/>
      <c r="K8" s="120"/>
      <c r="L8" s="120"/>
      <c r="M8" s="120"/>
      <c r="N8" s="120"/>
      <c r="O8" s="120"/>
      <c r="P8" s="120"/>
    </row>
    <row r="9" spans="1:16">
      <c r="A9" s="120"/>
      <c r="C9" s="120"/>
      <c r="D9" s="120"/>
      <c r="E9" s="129"/>
      <c r="F9" s="129"/>
      <c r="G9" s="120"/>
      <c r="H9" s="120"/>
      <c r="I9" s="120"/>
      <c r="J9" s="120"/>
      <c r="K9" s="120"/>
      <c r="L9" s="120"/>
      <c r="M9" s="120"/>
      <c r="N9" s="120"/>
      <c r="O9" s="120"/>
      <c r="P9" s="120"/>
    </row>
    <row r="10" spans="1:16">
      <c r="A10" s="120"/>
      <c r="C10" s="132"/>
      <c r="D10" s="132"/>
      <c r="E10" s="133"/>
      <c r="F10" s="133"/>
      <c r="G10" s="132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1:16" ht="18.75">
      <c r="A11" s="120"/>
      <c r="C11" s="134"/>
      <c r="D11" s="135"/>
      <c r="E11" s="136"/>
      <c r="F11" s="136"/>
      <c r="G11" s="135"/>
      <c r="H11" s="120"/>
      <c r="I11" s="120"/>
      <c r="J11" s="120"/>
      <c r="K11" s="120"/>
      <c r="L11" s="120"/>
      <c r="M11" s="120"/>
      <c r="N11" s="120"/>
      <c r="O11" s="120"/>
      <c r="P11" s="120"/>
    </row>
    <row r="12" spans="1:16">
      <c r="A12" s="120"/>
      <c r="C12" s="137"/>
      <c r="D12" s="120"/>
      <c r="E12" s="129"/>
      <c r="F12" s="129"/>
      <c r="G12" s="120"/>
      <c r="H12" s="120"/>
      <c r="I12" s="120"/>
      <c r="J12" s="120"/>
      <c r="K12" s="120"/>
      <c r="L12" s="120"/>
      <c r="M12" s="120"/>
      <c r="N12" s="120"/>
      <c r="O12" s="120"/>
      <c r="P12" s="120"/>
    </row>
    <row r="13" spans="1:16">
      <c r="A13" s="120"/>
      <c r="C13" s="120"/>
      <c r="D13" s="120"/>
      <c r="E13" s="129"/>
      <c r="F13" s="129"/>
      <c r="G13" s="120"/>
      <c r="H13" s="120"/>
      <c r="I13" s="120"/>
      <c r="J13" s="120"/>
      <c r="K13" s="120"/>
      <c r="L13" s="120"/>
      <c r="M13" s="120"/>
      <c r="N13" s="120"/>
      <c r="O13" s="120"/>
      <c r="P13" s="120"/>
    </row>
    <row r="14" spans="1:16">
      <c r="A14" s="120"/>
      <c r="C14" s="120"/>
      <c r="D14" s="120"/>
      <c r="E14" s="120"/>
      <c r="F14" s="129"/>
      <c r="G14" s="129"/>
      <c r="H14" s="120"/>
      <c r="I14" s="120"/>
      <c r="J14" s="120"/>
      <c r="K14" s="120"/>
      <c r="L14" s="120"/>
      <c r="M14" s="120"/>
      <c r="N14" s="120"/>
      <c r="O14" s="120"/>
      <c r="P14" s="120"/>
    </row>
    <row r="15" spans="1:16">
      <c r="A15" s="120"/>
      <c r="C15" s="120"/>
      <c r="D15" s="120"/>
      <c r="E15" s="120"/>
      <c r="F15" s="129"/>
      <c r="G15" s="129"/>
      <c r="H15" s="120"/>
      <c r="I15" s="120"/>
      <c r="J15" s="120"/>
      <c r="K15" s="120"/>
      <c r="L15" s="120"/>
      <c r="M15" s="120"/>
      <c r="N15" s="120"/>
      <c r="O15" s="120"/>
      <c r="P15" s="120"/>
    </row>
    <row r="16" spans="1:16">
      <c r="A16" s="120"/>
      <c r="C16" s="120"/>
      <c r="D16" s="120"/>
      <c r="E16" s="120"/>
      <c r="F16" s="129"/>
      <c r="G16" s="129"/>
      <c r="H16" s="120"/>
      <c r="I16" s="120"/>
      <c r="J16" s="120"/>
      <c r="K16" s="120"/>
      <c r="L16" s="120"/>
      <c r="M16" s="120"/>
      <c r="N16" s="120"/>
      <c r="O16" s="120"/>
      <c r="P16" s="120"/>
    </row>
    <row r="17" spans="1:16">
      <c r="A17" s="120"/>
      <c r="C17" s="120"/>
      <c r="D17" s="120"/>
      <c r="E17" s="120"/>
      <c r="F17" s="129"/>
      <c r="G17" s="129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16">
      <c r="A18" s="120"/>
      <c r="C18" s="120"/>
      <c r="D18" s="120"/>
      <c r="E18" s="120"/>
      <c r="F18" s="129"/>
      <c r="G18" s="129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>
      <c r="A19" s="120"/>
      <c r="C19" s="120"/>
      <c r="D19" s="120"/>
      <c r="E19" s="120"/>
      <c r="F19" s="129"/>
      <c r="G19" s="129"/>
      <c r="H19" s="120"/>
      <c r="I19" s="120"/>
      <c r="J19" s="120"/>
      <c r="K19" s="120"/>
      <c r="L19" s="120"/>
      <c r="M19" s="120"/>
      <c r="N19" s="120"/>
      <c r="O19" s="120"/>
      <c r="P19" s="120"/>
    </row>
    <row r="20" spans="1:16">
      <c r="A20" s="120"/>
      <c r="C20" s="120"/>
      <c r="D20" s="120"/>
      <c r="E20" s="120"/>
      <c r="F20" s="129"/>
      <c r="G20" s="129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1:16">
      <c r="A21" s="120"/>
      <c r="C21" s="233" t="s">
        <v>154</v>
      </c>
      <c r="D21" s="234"/>
      <c r="E21" s="193"/>
      <c r="F21" s="194"/>
      <c r="G21" s="194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16">
      <c r="A22" s="120"/>
      <c r="C22" s="193"/>
      <c r="D22" s="193"/>
      <c r="E22" s="194"/>
      <c r="F22" s="194"/>
      <c r="G22" s="193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ht="19.5" customHeight="1">
      <c r="A23" s="120"/>
      <c r="C23" s="193"/>
      <c r="D23" s="193"/>
      <c r="E23" s="194"/>
      <c r="F23" s="194"/>
      <c r="G23" s="193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25.5">
      <c r="A24" s="120"/>
      <c r="C24" s="210" t="str">
        <f>обработка!B93</f>
        <v xml:space="preserve">«Развитие образования» </v>
      </c>
      <c r="D24" s="210" t="str">
        <f>обработка!B94</f>
        <v xml:space="preserve">«Развитие сельского хозяйства» </v>
      </c>
      <c r="E24" s="210" t="str">
        <f>обработка!B95</f>
        <v xml:space="preserve">«Управление муниципальными финансами» </v>
      </c>
      <c r="F24" s="210" t="str">
        <f>обработка!B96</f>
        <v xml:space="preserve">«Развитие Аннинского муниципального района» </v>
      </c>
      <c r="G24" s="210" t="str">
        <f>обработка!B97</f>
        <v>Непрограммные расходы</v>
      </c>
      <c r="H24" s="203"/>
      <c r="I24" s="120"/>
      <c r="J24" s="120"/>
      <c r="K24" s="120"/>
      <c r="L24" s="120"/>
      <c r="M24" s="120"/>
      <c r="N24" s="120"/>
      <c r="O24" s="120"/>
      <c r="P24" s="120"/>
    </row>
    <row r="25" spans="1:16" ht="21.75" customHeight="1">
      <c r="A25" s="120"/>
      <c r="C25" s="211">
        <f>обработка!D93</f>
        <v>969476.7</v>
      </c>
      <c r="D25" s="212">
        <f>обработка!D94</f>
        <v>17907.900000000001</v>
      </c>
      <c r="E25" s="213">
        <f>обработка!D95</f>
        <v>330745.90000000002</v>
      </c>
      <c r="F25" s="213">
        <f>обработка!D96</f>
        <v>218816.9</v>
      </c>
      <c r="G25" s="212">
        <f>обработка!D97</f>
        <v>1859</v>
      </c>
      <c r="H25" s="120"/>
      <c r="I25" s="120"/>
      <c r="J25" s="120"/>
      <c r="K25" s="120"/>
      <c r="L25" s="120"/>
      <c r="M25" s="120"/>
      <c r="N25" s="120"/>
      <c r="O25" s="120"/>
      <c r="P25" s="120"/>
    </row>
    <row r="26" spans="1:16">
      <c r="A26" s="120"/>
      <c r="B26" s="120"/>
      <c r="C26" s="193"/>
      <c r="D26" s="193"/>
      <c r="E26" s="193"/>
      <c r="F26" s="194"/>
      <c r="G26" s="194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1:16">
      <c r="A27" s="120"/>
      <c r="B27" s="120"/>
      <c r="C27" s="120"/>
      <c r="D27" s="138"/>
      <c r="E27" s="120"/>
      <c r="F27" s="200"/>
      <c r="G27" s="181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16">
      <c r="A28" s="120"/>
      <c r="B28" s="120"/>
      <c r="C28" s="120"/>
      <c r="D28" s="120"/>
      <c r="E28" s="120"/>
      <c r="F28" s="200"/>
      <c r="G28" s="181"/>
      <c r="H28" s="120"/>
      <c r="I28" s="120"/>
      <c r="J28" s="120"/>
      <c r="K28" s="185"/>
      <c r="L28" s="120"/>
      <c r="M28" s="120"/>
      <c r="N28" s="120"/>
      <c r="O28" s="120"/>
      <c r="P28" s="120"/>
    </row>
    <row r="29" spans="1:16">
      <c r="A29" s="120"/>
      <c r="B29" s="120"/>
      <c r="C29" s="120"/>
      <c r="D29" s="120"/>
      <c r="E29" s="120"/>
      <c r="F29" s="200"/>
      <c r="G29" s="138"/>
      <c r="H29" s="120"/>
      <c r="I29" s="120"/>
      <c r="J29" s="120"/>
      <c r="K29" s="185"/>
      <c r="L29" s="120"/>
      <c r="M29" s="120"/>
      <c r="N29" s="120"/>
      <c r="O29" s="120"/>
      <c r="P29" s="120"/>
    </row>
    <row r="30" spans="1:16" ht="33.75">
      <c r="A30" s="120"/>
      <c r="C30" s="205" t="s">
        <v>98</v>
      </c>
      <c r="D30" s="205" t="s">
        <v>97</v>
      </c>
      <c r="E30" s="205" t="s">
        <v>91</v>
      </c>
      <c r="F30" s="205" t="s">
        <v>95</v>
      </c>
      <c r="G30" s="173"/>
      <c r="H30" s="120"/>
      <c r="I30" s="120"/>
      <c r="J30" s="120"/>
      <c r="K30" s="120"/>
      <c r="L30" s="120"/>
      <c r="M30" s="120"/>
      <c r="N30" s="120"/>
      <c r="O30" s="120"/>
      <c r="P30" s="120"/>
    </row>
    <row r="31" spans="1:16">
      <c r="A31" s="120"/>
      <c r="C31" s="206"/>
      <c r="D31" s="207"/>
      <c r="E31" s="207"/>
      <c r="F31" s="207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  <row r="32" spans="1:16" ht="33.75">
      <c r="A32" s="120"/>
      <c r="C32" s="205" t="s">
        <v>93</v>
      </c>
      <c r="D32" s="205" t="s">
        <v>94</v>
      </c>
      <c r="E32" s="208" t="s">
        <v>92</v>
      </c>
      <c r="F32" s="205" t="s">
        <v>96</v>
      </c>
      <c r="G32" s="173"/>
      <c r="H32" s="120"/>
      <c r="I32" s="120"/>
      <c r="J32" s="120"/>
      <c r="K32" s="120"/>
      <c r="L32" s="120"/>
      <c r="M32" s="120"/>
      <c r="N32" s="120"/>
      <c r="O32" s="120"/>
      <c r="P32" s="120"/>
    </row>
    <row r="33" spans="1:16">
      <c r="A33" s="120"/>
      <c r="C33" s="209"/>
      <c r="D33" s="193"/>
      <c r="E33" s="193"/>
      <c r="F33" s="193"/>
      <c r="G33" s="173"/>
      <c r="H33" s="120"/>
      <c r="I33" s="120"/>
      <c r="J33" s="120"/>
      <c r="K33" s="120"/>
      <c r="L33" s="120"/>
      <c r="M33" s="120"/>
      <c r="N33" s="120"/>
      <c r="O33" s="120"/>
      <c r="P33" s="120"/>
    </row>
    <row r="34" spans="1:16">
      <c r="A34" s="120"/>
      <c r="C34" s="193"/>
      <c r="D34" s="193"/>
      <c r="E34" s="193"/>
      <c r="F34" s="194"/>
      <c r="G34" s="173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16">
      <c r="A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</row>
    <row r="36" spans="1:16">
      <c r="A36" s="120"/>
      <c r="C36" s="138"/>
      <c r="D36" s="202"/>
      <c r="E36" s="202"/>
      <c r="F36" s="129"/>
      <c r="G36" s="129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1:16">
      <c r="A37" s="120"/>
      <c r="C37" s="120"/>
      <c r="D37" s="120"/>
      <c r="E37" s="120"/>
      <c r="F37" s="129"/>
      <c r="G37" s="129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6">
      <c r="A38" s="120"/>
      <c r="C38" s="120"/>
      <c r="D38" s="120"/>
      <c r="E38" s="120"/>
      <c r="F38" s="129"/>
      <c r="G38" s="129"/>
      <c r="H38" s="120"/>
      <c r="I38" s="120"/>
      <c r="J38" s="120"/>
      <c r="K38" s="120"/>
      <c r="L38" s="120"/>
      <c r="M38" s="120"/>
      <c r="N38" s="120"/>
      <c r="O38" s="120"/>
      <c r="P38" s="120"/>
    </row>
    <row r="39" spans="1:16">
      <c r="A39" s="120"/>
      <c r="C39" s="120"/>
      <c r="D39" s="120"/>
      <c r="E39" s="120"/>
      <c r="F39" s="129"/>
      <c r="G39" s="129"/>
      <c r="H39" s="120"/>
      <c r="I39" s="120"/>
      <c r="J39" s="120"/>
      <c r="K39" s="120"/>
      <c r="L39" s="120"/>
      <c r="M39" s="120"/>
      <c r="N39" s="120"/>
      <c r="O39" s="120"/>
      <c r="P39" s="120"/>
    </row>
    <row r="40" spans="1:16">
      <c r="A40" s="120"/>
      <c r="C40" s="120"/>
      <c r="D40" s="120"/>
      <c r="E40" s="120"/>
      <c r="F40" s="129"/>
      <c r="G40" s="129"/>
      <c r="H40" s="120"/>
      <c r="I40" s="120"/>
      <c r="J40" s="120"/>
      <c r="K40" s="120"/>
      <c r="L40" s="120"/>
      <c r="M40" s="120"/>
      <c r="N40" s="120"/>
      <c r="O40" s="120"/>
      <c r="P40" s="120"/>
    </row>
    <row r="41" spans="1:16">
      <c r="A41" s="120"/>
      <c r="B41" s="120"/>
      <c r="C41" s="120"/>
      <c r="D41" s="120"/>
      <c r="E41" s="120"/>
      <c r="F41" s="182"/>
      <c r="G41" s="182"/>
      <c r="H41" s="120"/>
      <c r="I41" s="120"/>
      <c r="J41" s="120"/>
      <c r="K41" s="120"/>
      <c r="L41" s="120"/>
      <c r="M41" s="120"/>
      <c r="N41" s="120"/>
      <c r="O41" s="120"/>
      <c r="P41" s="120"/>
    </row>
    <row r="42" spans="1:16">
      <c r="A42" s="120"/>
      <c r="B42" s="120"/>
      <c r="C42" s="120"/>
      <c r="D42" s="120"/>
      <c r="E42" s="120"/>
      <c r="F42" s="182"/>
      <c r="G42" s="182"/>
      <c r="H42" s="120"/>
      <c r="I42" s="120"/>
      <c r="J42" s="120"/>
      <c r="K42" s="120"/>
      <c r="L42" s="120"/>
      <c r="M42" s="120"/>
      <c r="N42" s="120"/>
      <c r="O42" s="120"/>
      <c r="P42" s="120"/>
    </row>
    <row r="43" spans="1:16">
      <c r="A43" s="120"/>
      <c r="B43" s="120"/>
      <c r="C43" s="120"/>
      <c r="D43" s="120"/>
      <c r="E43" s="120"/>
      <c r="F43" s="182"/>
      <c r="G43" s="182"/>
      <c r="H43" s="120"/>
      <c r="I43" s="120"/>
      <c r="J43" s="120"/>
      <c r="K43" s="120"/>
      <c r="L43" s="120"/>
      <c r="M43" s="120"/>
      <c r="N43" s="120"/>
      <c r="O43" s="120"/>
      <c r="P43" s="120"/>
    </row>
    <row r="44" spans="1:16">
      <c r="A44" s="120"/>
      <c r="B44" s="120"/>
      <c r="C44" s="120"/>
      <c r="D44" s="120"/>
      <c r="E44" s="120"/>
      <c r="F44" s="182"/>
      <c r="G44" s="182"/>
      <c r="H44" s="120"/>
      <c r="I44" s="120"/>
      <c r="J44" s="120"/>
      <c r="K44" s="120"/>
      <c r="L44" s="120"/>
      <c r="M44" s="120"/>
      <c r="N44" s="120"/>
      <c r="O44" s="120"/>
      <c r="P44" s="120"/>
    </row>
    <row r="45" spans="1:16">
      <c r="A45" s="120"/>
      <c r="B45" s="120"/>
      <c r="C45" s="120"/>
      <c r="D45" s="120"/>
      <c r="E45" s="120"/>
      <c r="F45" s="182"/>
      <c r="G45" s="182"/>
      <c r="H45" s="120"/>
      <c r="I45" s="120"/>
      <c r="J45" s="120"/>
      <c r="K45" s="120"/>
      <c r="L45" s="120"/>
      <c r="M45" s="120"/>
      <c r="N45" s="120"/>
      <c r="O45" s="120"/>
      <c r="P45" s="120"/>
    </row>
    <row r="46" spans="1:16">
      <c r="A46" s="120"/>
      <c r="B46" s="120"/>
      <c r="C46" s="120"/>
      <c r="D46" s="120"/>
      <c r="E46" s="120"/>
      <c r="F46" s="182"/>
      <c r="G46" s="182"/>
      <c r="H46" s="120"/>
      <c r="I46" s="120"/>
      <c r="J46" s="120"/>
      <c r="K46" s="120"/>
      <c r="L46" s="120"/>
      <c r="M46" s="120"/>
      <c r="N46" s="120"/>
      <c r="O46" s="120"/>
      <c r="P46" s="120"/>
    </row>
    <row r="47" spans="1:16">
      <c r="A47" s="120"/>
      <c r="B47" s="120"/>
      <c r="C47" s="120"/>
      <c r="D47" s="120"/>
      <c r="E47" s="120"/>
      <c r="F47" s="182"/>
      <c r="G47" s="182"/>
      <c r="H47" s="120"/>
      <c r="I47" s="120"/>
      <c r="J47" s="120"/>
      <c r="K47" s="120"/>
      <c r="L47" s="120"/>
      <c r="M47" s="120"/>
      <c r="N47" s="120"/>
      <c r="O47" s="120"/>
      <c r="P47" s="120"/>
    </row>
    <row r="48" spans="1:16">
      <c r="A48" s="120"/>
      <c r="B48" s="120"/>
      <c r="C48" s="120"/>
      <c r="D48" s="120"/>
      <c r="E48" s="120"/>
      <c r="F48" s="182"/>
      <c r="G48" s="182"/>
      <c r="H48" s="120"/>
      <c r="I48" s="120"/>
      <c r="J48" s="120"/>
      <c r="K48" s="120"/>
      <c r="L48" s="120"/>
      <c r="M48" s="120"/>
      <c r="N48" s="120"/>
      <c r="O48" s="120"/>
      <c r="P48" s="120"/>
    </row>
    <row r="49" spans="1:16">
      <c r="A49" s="120"/>
      <c r="B49" s="120"/>
      <c r="C49" s="120"/>
      <c r="D49" s="120"/>
      <c r="E49" s="120"/>
      <c r="F49" s="182"/>
      <c r="G49" s="182"/>
      <c r="H49" s="120"/>
      <c r="I49" s="120"/>
      <c r="J49" s="120"/>
      <c r="K49" s="120"/>
      <c r="L49" s="120"/>
      <c r="M49" s="120"/>
      <c r="N49" s="120"/>
      <c r="O49" s="120"/>
      <c r="P49" s="120"/>
    </row>
    <row r="50" spans="1:16">
      <c r="A50" s="120"/>
      <c r="B50" s="120"/>
      <c r="C50" s="120"/>
      <c r="D50" s="120"/>
      <c r="E50" s="120"/>
      <c r="F50" s="182"/>
      <c r="G50" s="182"/>
      <c r="H50" s="120"/>
      <c r="I50" s="120"/>
      <c r="J50" s="120"/>
      <c r="K50" s="120"/>
      <c r="L50" s="120"/>
      <c r="M50" s="120"/>
      <c r="N50" s="120"/>
      <c r="O50" s="120"/>
      <c r="P50" s="120"/>
    </row>
    <row r="51" spans="1:16">
      <c r="A51" s="120"/>
      <c r="B51" s="120"/>
      <c r="C51" s="120"/>
      <c r="D51" s="120"/>
      <c r="E51" s="120"/>
      <c r="F51" s="182"/>
      <c r="G51" s="182"/>
      <c r="H51" s="120"/>
      <c r="I51" s="120"/>
      <c r="J51" s="120"/>
      <c r="K51" s="120"/>
      <c r="L51" s="120"/>
      <c r="M51" s="120"/>
      <c r="N51" s="120"/>
      <c r="O51" s="120"/>
      <c r="P51" s="120"/>
    </row>
    <row r="52" spans="1:16">
      <c r="A52" s="120"/>
      <c r="B52" s="120"/>
      <c r="C52" s="120"/>
      <c r="D52" s="120"/>
      <c r="E52" s="120"/>
      <c r="F52" s="182"/>
      <c r="G52" s="182"/>
      <c r="H52" s="120"/>
      <c r="I52" s="120"/>
      <c r="J52" s="120"/>
      <c r="K52" s="120"/>
      <c r="L52" s="120"/>
      <c r="M52" s="120"/>
      <c r="N52" s="120"/>
      <c r="O52" s="120"/>
      <c r="P52" s="120"/>
    </row>
    <row r="53" spans="1:16">
      <c r="A53" s="120"/>
      <c r="B53" s="120"/>
      <c r="C53" s="120"/>
      <c r="D53" s="120"/>
      <c r="E53" s="120"/>
      <c r="F53" s="182"/>
      <c r="G53" s="182"/>
      <c r="H53" s="120"/>
      <c r="I53" s="120"/>
      <c r="J53" s="120"/>
      <c r="K53" s="120"/>
      <c r="L53" s="120"/>
      <c r="M53" s="120"/>
      <c r="N53" s="120"/>
      <c r="O53" s="120"/>
      <c r="P53" s="120"/>
    </row>
    <row r="54" spans="1:16">
      <c r="A54" s="120"/>
      <c r="B54" s="120"/>
      <c r="C54" s="120"/>
      <c r="D54" s="120"/>
      <c r="E54" s="120"/>
      <c r="F54" s="182"/>
      <c r="G54" s="182"/>
      <c r="H54" s="120"/>
      <c r="I54" s="120"/>
      <c r="J54" s="120"/>
      <c r="K54" s="120"/>
      <c r="L54" s="120"/>
      <c r="M54" s="120"/>
      <c r="N54" s="120"/>
      <c r="O54" s="120"/>
      <c r="P54" s="120"/>
    </row>
    <row r="55" spans="1:16">
      <c r="A55" s="120"/>
      <c r="B55" s="120"/>
      <c r="C55" s="120"/>
      <c r="D55" s="120"/>
      <c r="E55" s="120"/>
      <c r="F55" s="182"/>
      <c r="G55" s="182"/>
      <c r="H55" s="120"/>
      <c r="I55" s="120"/>
      <c r="J55" s="120"/>
      <c r="K55" s="120"/>
      <c r="L55" s="120"/>
      <c r="M55" s="120"/>
      <c r="N55" s="120"/>
      <c r="O55" s="120"/>
      <c r="P55" s="120"/>
    </row>
    <row r="56" spans="1:16">
      <c r="A56" s="120"/>
      <c r="B56" s="120"/>
      <c r="C56" s="120"/>
      <c r="D56" s="120"/>
      <c r="E56" s="120"/>
      <c r="F56" s="182"/>
      <c r="G56" s="182"/>
      <c r="H56" s="120"/>
      <c r="I56" s="120"/>
      <c r="J56" s="120"/>
      <c r="K56" s="120"/>
      <c r="L56" s="120"/>
      <c r="M56" s="120"/>
      <c r="N56" s="120"/>
      <c r="O56" s="120"/>
      <c r="P56" s="120"/>
    </row>
    <row r="57" spans="1:16">
      <c r="A57" s="120"/>
      <c r="B57" s="120"/>
      <c r="C57" s="120"/>
      <c r="D57" s="120"/>
      <c r="E57" s="120"/>
      <c r="F57" s="182"/>
      <c r="G57" s="182"/>
      <c r="H57" s="120"/>
      <c r="I57" s="120"/>
      <c r="J57" s="120"/>
      <c r="K57" s="120"/>
      <c r="L57" s="120"/>
      <c r="M57" s="120"/>
      <c r="N57" s="120"/>
      <c r="O57" s="120"/>
      <c r="P57" s="120"/>
    </row>
    <row r="58" spans="1:16">
      <c r="A58" s="120"/>
      <c r="B58" s="120"/>
      <c r="C58" s="120"/>
      <c r="D58" s="120"/>
      <c r="E58" s="120"/>
      <c r="F58" s="182"/>
      <c r="G58" s="182"/>
      <c r="H58" s="120"/>
      <c r="I58" s="120"/>
      <c r="J58" s="120"/>
      <c r="K58" s="120"/>
      <c r="L58" s="120"/>
      <c r="M58" s="120"/>
      <c r="N58" s="120"/>
      <c r="O58" s="120"/>
      <c r="P58" s="120"/>
    </row>
    <row r="59" spans="1:16">
      <c r="A59" s="120"/>
      <c r="B59" s="120"/>
      <c r="C59" s="120"/>
      <c r="D59" s="120"/>
      <c r="E59" s="120"/>
      <c r="F59" s="182"/>
      <c r="G59" s="182"/>
      <c r="H59" s="120"/>
      <c r="I59" s="120"/>
      <c r="J59" s="120"/>
      <c r="K59" s="120"/>
      <c r="L59" s="120"/>
      <c r="M59" s="120"/>
      <c r="N59" s="120"/>
      <c r="O59" s="120"/>
      <c r="P59" s="120"/>
    </row>
    <row r="60" spans="1:16">
      <c r="A60" s="120"/>
      <c r="B60" s="120"/>
      <c r="C60" s="120"/>
      <c r="D60" s="120"/>
      <c r="E60" s="120"/>
      <c r="F60" s="182"/>
      <c r="G60" s="182"/>
      <c r="H60" s="120"/>
      <c r="I60" s="120"/>
      <c r="J60" s="120"/>
      <c r="K60" s="120"/>
      <c r="L60" s="120"/>
      <c r="M60" s="120"/>
      <c r="N60" s="120"/>
      <c r="O60" s="120"/>
      <c r="P60" s="120"/>
    </row>
    <row r="61" spans="1:16">
      <c r="A61" s="120"/>
      <c r="B61" s="120"/>
      <c r="C61" s="120"/>
      <c r="D61" s="120"/>
      <c r="E61" s="120"/>
      <c r="F61" s="182"/>
      <c r="G61" s="182"/>
      <c r="H61" s="120"/>
      <c r="I61" s="120"/>
      <c r="J61" s="120"/>
      <c r="K61" s="120"/>
      <c r="L61" s="120"/>
      <c r="M61" s="120"/>
      <c r="N61" s="120"/>
      <c r="O61" s="120"/>
      <c r="P61" s="120"/>
    </row>
    <row r="62" spans="1:16">
      <c r="A62" s="120"/>
      <c r="B62" s="120"/>
      <c r="C62" s="120"/>
      <c r="D62" s="120"/>
      <c r="E62" s="120"/>
      <c r="F62" s="182"/>
      <c r="G62" s="182"/>
      <c r="H62" s="120"/>
      <c r="I62" s="120"/>
      <c r="J62" s="120"/>
      <c r="K62" s="120"/>
      <c r="L62" s="120"/>
      <c r="M62" s="120"/>
      <c r="N62" s="120"/>
      <c r="O62" s="120"/>
      <c r="P62" s="120"/>
    </row>
    <row r="63" spans="1:16">
      <c r="A63" s="120"/>
      <c r="B63" s="120"/>
      <c r="C63" s="120"/>
      <c r="D63" s="120"/>
      <c r="E63" s="120"/>
      <c r="F63" s="182"/>
      <c r="G63" s="182"/>
      <c r="H63" s="120"/>
      <c r="I63" s="120"/>
      <c r="J63" s="120"/>
      <c r="K63" s="120"/>
      <c r="L63" s="120"/>
      <c r="M63" s="120"/>
      <c r="N63" s="120"/>
      <c r="O63" s="120"/>
      <c r="P63" s="120"/>
    </row>
    <row r="64" spans="1:16">
      <c r="A64" s="120"/>
      <c r="B64" s="120"/>
      <c r="C64" s="120"/>
      <c r="D64" s="120"/>
      <c r="E64" s="120"/>
      <c r="F64" s="182"/>
      <c r="G64" s="182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">
      <c r="A65" s="120"/>
      <c r="B65" s="120"/>
      <c r="C65" s="120"/>
      <c r="D65" s="120"/>
      <c r="E65" s="120"/>
      <c r="F65" s="182"/>
      <c r="G65" s="182"/>
      <c r="H65" s="120"/>
      <c r="I65" s="120"/>
      <c r="J65" s="120"/>
      <c r="K65" s="120"/>
      <c r="L65" s="120"/>
      <c r="M65" s="120"/>
      <c r="N65" s="120"/>
      <c r="O65" s="120"/>
      <c r="P65" s="120"/>
    </row>
    <row r="66" spans="1:16">
      <c r="A66" s="120"/>
      <c r="B66" s="120"/>
      <c r="C66" s="120"/>
      <c r="D66" s="120"/>
      <c r="E66" s="120"/>
      <c r="F66" s="182"/>
      <c r="G66" s="182"/>
      <c r="H66" s="120"/>
      <c r="I66" s="120"/>
      <c r="J66" s="120"/>
      <c r="K66" s="120"/>
      <c r="L66" s="120"/>
      <c r="M66" s="120"/>
      <c r="N66" s="120"/>
      <c r="O66" s="120"/>
      <c r="P66" s="120"/>
    </row>
    <row r="67" spans="1:16">
      <c r="A67" s="120"/>
      <c r="B67" s="120"/>
      <c r="C67" s="120"/>
      <c r="D67" s="120"/>
      <c r="E67" s="120"/>
      <c r="F67" s="182"/>
      <c r="G67" s="182"/>
      <c r="H67" s="120"/>
      <c r="I67" s="120"/>
      <c r="J67" s="120"/>
      <c r="K67" s="120"/>
      <c r="L67" s="120"/>
      <c r="M67" s="120"/>
      <c r="N67" s="120"/>
      <c r="O67" s="120"/>
      <c r="P67" s="120"/>
    </row>
    <row r="68" spans="1:16">
      <c r="A68" s="120"/>
      <c r="B68" s="120"/>
      <c r="C68" s="120"/>
      <c r="D68" s="120"/>
      <c r="E68" s="120"/>
      <c r="F68" s="182"/>
      <c r="G68" s="182"/>
      <c r="H68" s="120"/>
      <c r="I68" s="120"/>
      <c r="J68" s="120"/>
      <c r="K68" s="120"/>
      <c r="L68" s="120"/>
      <c r="M68" s="120"/>
      <c r="N68" s="120"/>
      <c r="O68" s="120"/>
      <c r="P68" s="120"/>
    </row>
    <row r="69" spans="1:16">
      <c r="A69" s="120"/>
      <c r="B69" s="120"/>
      <c r="C69" s="120"/>
      <c r="D69" s="120"/>
      <c r="E69" s="120"/>
      <c r="F69" s="182"/>
      <c r="G69" s="182"/>
      <c r="H69" s="120"/>
      <c r="I69" s="120"/>
      <c r="J69" s="120"/>
      <c r="K69" s="120"/>
      <c r="L69" s="120"/>
      <c r="M69" s="120"/>
      <c r="N69" s="120"/>
      <c r="O69" s="120"/>
      <c r="P69" s="120"/>
    </row>
    <row r="70" spans="1:16">
      <c r="A70" s="120"/>
      <c r="B70" s="120"/>
      <c r="C70" s="120"/>
      <c r="D70" s="120"/>
      <c r="E70" s="120"/>
      <c r="F70" s="182"/>
      <c r="G70" s="182"/>
      <c r="H70" s="120"/>
      <c r="I70" s="120"/>
      <c r="J70" s="120"/>
      <c r="K70" s="120"/>
      <c r="L70" s="120"/>
      <c r="M70" s="120"/>
      <c r="N70" s="120"/>
      <c r="O70" s="120"/>
      <c r="P70" s="120"/>
    </row>
    <row r="71" spans="1:16">
      <c r="A71" s="120"/>
      <c r="B71" s="120"/>
      <c r="C71" s="120"/>
      <c r="D71" s="120"/>
      <c r="E71" s="120"/>
      <c r="F71" s="182"/>
      <c r="G71" s="182"/>
      <c r="H71" s="120"/>
      <c r="I71" s="120"/>
      <c r="J71" s="120"/>
      <c r="K71" s="120"/>
      <c r="L71" s="120"/>
      <c r="M71" s="120"/>
      <c r="N71" s="120"/>
      <c r="O71" s="120"/>
      <c r="P71" s="120"/>
    </row>
    <row r="72" spans="1:16">
      <c r="A72" s="120"/>
      <c r="B72" s="120"/>
      <c r="C72" s="120"/>
      <c r="D72" s="120"/>
      <c r="E72" s="120"/>
      <c r="F72" s="182"/>
      <c r="G72" s="182"/>
      <c r="H72" s="120"/>
      <c r="I72" s="120"/>
      <c r="J72" s="120"/>
      <c r="K72" s="120"/>
      <c r="L72" s="120"/>
      <c r="M72" s="120"/>
      <c r="N72" s="120"/>
      <c r="O72" s="120"/>
      <c r="P72" s="120"/>
    </row>
    <row r="73" spans="1:16">
      <c r="A73" s="120"/>
      <c r="B73" s="120"/>
      <c r="C73" s="120"/>
      <c r="D73" s="120"/>
      <c r="E73" s="120"/>
      <c r="F73" s="182"/>
      <c r="G73" s="182"/>
      <c r="H73" s="120"/>
      <c r="I73" s="120"/>
      <c r="J73" s="120"/>
      <c r="K73" s="120"/>
      <c r="L73" s="120"/>
      <c r="M73" s="120"/>
      <c r="N73" s="120"/>
      <c r="O73" s="120"/>
      <c r="P73" s="120"/>
    </row>
    <row r="74" spans="1:16">
      <c r="A74" s="120"/>
      <c r="B74" s="120"/>
      <c r="C74" s="120"/>
      <c r="D74" s="120"/>
      <c r="E74" s="120"/>
      <c r="F74" s="182"/>
      <c r="G74" s="182"/>
      <c r="H74" s="120"/>
      <c r="I74" s="120"/>
      <c r="J74" s="120"/>
      <c r="K74" s="120"/>
      <c r="L74" s="120"/>
      <c r="M74" s="120"/>
      <c r="N74" s="120"/>
      <c r="O74" s="120"/>
      <c r="P74" s="120"/>
    </row>
    <row r="75" spans="1:16">
      <c r="A75" s="120"/>
      <c r="B75" s="120"/>
      <c r="C75" s="120"/>
      <c r="D75" s="120"/>
      <c r="E75" s="120"/>
      <c r="F75" s="182"/>
      <c r="G75" s="182"/>
      <c r="H75" s="120"/>
      <c r="I75" s="120"/>
      <c r="J75" s="120"/>
      <c r="K75" s="120"/>
      <c r="L75" s="120"/>
      <c r="M75" s="120"/>
      <c r="N75" s="120"/>
      <c r="O75" s="120"/>
      <c r="P75" s="120"/>
    </row>
    <row r="76" spans="1:16">
      <c r="A76" s="120"/>
      <c r="B76" s="120"/>
      <c r="C76" s="120"/>
      <c r="D76" s="120"/>
      <c r="E76" s="120"/>
      <c r="F76" s="182"/>
      <c r="G76" s="182"/>
      <c r="H76" s="120"/>
      <c r="I76" s="120"/>
      <c r="J76" s="120"/>
      <c r="K76" s="120"/>
      <c r="L76" s="120"/>
      <c r="M76" s="120"/>
      <c r="N76" s="120"/>
      <c r="O76" s="120"/>
      <c r="P76" s="120"/>
    </row>
    <row r="77" spans="1:16">
      <c r="A77" s="120"/>
      <c r="B77" s="120"/>
      <c r="C77" s="120"/>
      <c r="D77" s="120"/>
      <c r="E77" s="120"/>
      <c r="F77" s="182"/>
      <c r="G77" s="182"/>
      <c r="H77" s="120"/>
      <c r="I77" s="120"/>
      <c r="J77" s="120"/>
      <c r="K77" s="120"/>
      <c r="L77" s="120"/>
      <c r="M77" s="120"/>
      <c r="N77" s="120"/>
      <c r="O77" s="120"/>
      <c r="P77" s="120"/>
    </row>
    <row r="78" spans="1:16">
      <c r="A78" s="120"/>
      <c r="B78" s="120"/>
      <c r="C78" s="120"/>
      <c r="D78" s="120"/>
      <c r="E78" s="120"/>
      <c r="F78" s="182"/>
      <c r="G78" s="182"/>
      <c r="H78" s="120"/>
      <c r="I78" s="120"/>
      <c r="J78" s="120"/>
      <c r="K78" s="120"/>
      <c r="L78" s="120"/>
      <c r="M78" s="120"/>
      <c r="N78" s="120"/>
      <c r="O78" s="120"/>
      <c r="P78" s="120"/>
    </row>
    <row r="79" spans="1:16">
      <c r="A79" s="120"/>
      <c r="B79" s="120"/>
      <c r="C79" s="120"/>
      <c r="D79" s="120"/>
      <c r="E79" s="120"/>
      <c r="F79" s="182"/>
      <c r="G79" s="182"/>
      <c r="H79" s="120"/>
      <c r="I79" s="120"/>
      <c r="J79" s="120"/>
      <c r="K79" s="120"/>
      <c r="L79" s="120"/>
      <c r="M79" s="120"/>
      <c r="N79" s="120"/>
      <c r="O79" s="120"/>
      <c r="P79" s="120"/>
    </row>
    <row r="80" spans="1:16">
      <c r="A80" s="120"/>
      <c r="B80" s="120"/>
      <c r="C80" s="120"/>
      <c r="D80" s="120"/>
      <c r="E80" s="120"/>
      <c r="F80" s="182"/>
      <c r="G80" s="182"/>
      <c r="H80" s="120"/>
      <c r="I80" s="120"/>
      <c r="J80" s="120"/>
      <c r="K80" s="120"/>
      <c r="L80" s="120"/>
      <c r="M80" s="120"/>
      <c r="N80" s="120"/>
      <c r="O80" s="120"/>
      <c r="P80" s="120"/>
    </row>
    <row r="81" spans="1:16">
      <c r="A81" s="120"/>
      <c r="B81" s="120"/>
      <c r="C81" s="120"/>
      <c r="D81" s="120"/>
      <c r="E81" s="120"/>
      <c r="F81" s="182"/>
      <c r="G81" s="182"/>
      <c r="H81" s="120"/>
      <c r="I81" s="120"/>
      <c r="J81" s="120"/>
      <c r="K81" s="120"/>
      <c r="L81" s="120"/>
      <c r="M81" s="120"/>
      <c r="N81" s="120"/>
      <c r="O81" s="120"/>
      <c r="P81" s="120"/>
    </row>
    <row r="82" spans="1:16">
      <c r="A82" s="120"/>
      <c r="B82" s="120"/>
      <c r="C82" s="120"/>
      <c r="D82" s="120"/>
      <c r="E82" s="120"/>
      <c r="F82" s="182"/>
      <c r="G82" s="182"/>
      <c r="H82" s="120"/>
      <c r="I82" s="120"/>
      <c r="J82" s="120"/>
      <c r="K82" s="120"/>
      <c r="L82" s="120"/>
      <c r="M82" s="120"/>
      <c r="N82" s="120"/>
      <c r="O82" s="120"/>
      <c r="P82" s="120"/>
    </row>
    <row r="83" spans="1:16">
      <c r="A83" s="120"/>
      <c r="B83" s="120"/>
      <c r="C83" s="120"/>
      <c r="D83" s="120"/>
      <c r="E83" s="120"/>
      <c r="F83" s="182"/>
      <c r="G83" s="182"/>
      <c r="H83" s="120"/>
      <c r="I83" s="120"/>
      <c r="J83" s="120"/>
      <c r="K83" s="120"/>
      <c r="L83" s="120"/>
      <c r="M83" s="120"/>
      <c r="N83" s="120"/>
      <c r="O83" s="120"/>
      <c r="P83" s="120"/>
    </row>
    <row r="84" spans="1:16">
      <c r="A84" s="120"/>
      <c r="B84" s="120"/>
      <c r="C84" s="120"/>
      <c r="D84" s="120"/>
      <c r="E84" s="120"/>
      <c r="F84" s="182"/>
      <c r="G84" s="182"/>
      <c r="H84" s="120"/>
      <c r="I84" s="120"/>
      <c r="J84" s="120"/>
      <c r="K84" s="120"/>
      <c r="L84" s="120"/>
      <c r="M84" s="120"/>
      <c r="N84" s="120"/>
      <c r="O84" s="120"/>
      <c r="P84" s="120"/>
    </row>
    <row r="85" spans="1:16">
      <c r="A85" s="120"/>
      <c r="B85" s="120"/>
      <c r="C85" s="120"/>
      <c r="D85" s="120"/>
      <c r="E85" s="120"/>
      <c r="F85" s="182"/>
      <c r="G85" s="182"/>
      <c r="H85" s="120"/>
      <c r="I85" s="120"/>
      <c r="J85" s="120"/>
      <c r="K85" s="120"/>
      <c r="L85" s="120"/>
      <c r="M85" s="120"/>
      <c r="N85" s="120"/>
      <c r="O85" s="120"/>
      <c r="P85" s="120"/>
    </row>
    <row r="86" spans="1:16">
      <c r="A86" s="120"/>
      <c r="B86" s="120"/>
      <c r="C86" s="120"/>
      <c r="D86" s="120"/>
      <c r="E86" s="120"/>
      <c r="F86" s="182"/>
      <c r="G86" s="182"/>
      <c r="H86" s="120"/>
      <c r="I86" s="120"/>
      <c r="J86" s="120"/>
      <c r="K86" s="120"/>
      <c r="L86" s="120"/>
      <c r="M86" s="120"/>
      <c r="N86" s="120"/>
      <c r="O86" s="120"/>
      <c r="P86" s="120"/>
    </row>
    <row r="87" spans="1:16">
      <c r="A87" s="120"/>
      <c r="B87" s="120"/>
      <c r="C87" s="120"/>
      <c r="D87" s="120"/>
      <c r="E87" s="120"/>
      <c r="F87" s="182"/>
      <c r="G87" s="182"/>
      <c r="H87" s="120"/>
      <c r="I87" s="120"/>
      <c r="J87" s="120"/>
      <c r="K87" s="120"/>
      <c r="L87" s="120"/>
      <c r="M87" s="120"/>
      <c r="N87" s="120"/>
      <c r="O87" s="120"/>
      <c r="P87" s="120"/>
    </row>
    <row r="88" spans="1:16">
      <c r="A88" s="120"/>
      <c r="B88" s="120"/>
      <c r="C88" s="120"/>
      <c r="D88" s="120"/>
      <c r="E88" s="120"/>
      <c r="F88" s="182"/>
      <c r="G88" s="182"/>
      <c r="H88" s="120"/>
      <c r="I88" s="120"/>
      <c r="J88" s="120"/>
      <c r="K88" s="120"/>
      <c r="L88" s="120"/>
      <c r="M88" s="120"/>
      <c r="N88" s="120"/>
      <c r="O88" s="120"/>
      <c r="P88" s="120"/>
    </row>
    <row r="89" spans="1:16">
      <c r="A89" s="120"/>
      <c r="B89" s="120"/>
      <c r="C89" s="120"/>
      <c r="D89" s="120"/>
      <c r="E89" s="120"/>
      <c r="F89" s="182"/>
      <c r="G89" s="182"/>
      <c r="H89" s="120"/>
      <c r="I89" s="120"/>
      <c r="J89" s="120"/>
      <c r="K89" s="120"/>
      <c r="L89" s="120"/>
      <c r="M89" s="120"/>
      <c r="N89" s="120"/>
      <c r="O89" s="120"/>
      <c r="P89" s="120"/>
    </row>
    <row r="90" spans="1:16">
      <c r="A90" s="120"/>
      <c r="B90" s="120"/>
      <c r="C90" s="120"/>
      <c r="D90" s="120"/>
      <c r="E90" s="120"/>
      <c r="F90" s="182"/>
      <c r="G90" s="182"/>
      <c r="H90" s="120"/>
      <c r="I90" s="120"/>
      <c r="J90" s="120"/>
      <c r="K90" s="120"/>
      <c r="L90" s="120"/>
      <c r="M90" s="120"/>
      <c r="N90" s="120"/>
      <c r="O90" s="120"/>
      <c r="P90" s="120"/>
    </row>
    <row r="91" spans="1:16">
      <c r="A91" s="120"/>
      <c r="B91" s="120"/>
      <c r="C91" s="120"/>
      <c r="D91" s="120"/>
      <c r="E91" s="120"/>
      <c r="F91" s="182"/>
      <c r="G91" s="182"/>
      <c r="H91" s="120"/>
      <c r="I91" s="120"/>
      <c r="J91" s="120"/>
      <c r="K91" s="120"/>
      <c r="L91" s="120"/>
      <c r="M91" s="120"/>
      <c r="N91" s="120"/>
      <c r="O91" s="120"/>
      <c r="P91" s="120"/>
    </row>
    <row r="92" spans="1:16">
      <c r="A92" s="120"/>
      <c r="B92" s="120"/>
      <c r="C92" s="120"/>
      <c r="D92" s="120"/>
      <c r="E92" s="120"/>
      <c r="F92" s="182"/>
      <c r="G92" s="182"/>
      <c r="H92" s="120"/>
      <c r="I92" s="120"/>
      <c r="J92" s="120"/>
      <c r="K92" s="120"/>
      <c r="L92" s="120"/>
      <c r="M92" s="120"/>
      <c r="N92" s="120"/>
      <c r="O92" s="120"/>
      <c r="P92" s="120"/>
    </row>
    <row r="93" spans="1:16">
      <c r="A93" s="120"/>
      <c r="B93" s="120"/>
      <c r="C93" s="120"/>
      <c r="D93" s="120"/>
      <c r="E93" s="120"/>
      <c r="F93" s="182"/>
      <c r="G93" s="182"/>
      <c r="H93" s="120"/>
      <c r="I93" s="120"/>
      <c r="J93" s="120"/>
      <c r="K93" s="120"/>
      <c r="L93" s="120"/>
      <c r="M93" s="120"/>
      <c r="N93" s="120"/>
      <c r="O93" s="120"/>
      <c r="P93" s="120"/>
    </row>
    <row r="94" spans="1:16">
      <c r="A94" s="120"/>
      <c r="B94" s="120"/>
      <c r="C94" s="120"/>
      <c r="D94" s="120"/>
      <c r="E94" s="120"/>
      <c r="F94" s="182"/>
      <c r="G94" s="182"/>
      <c r="H94" s="120"/>
      <c r="I94" s="120"/>
      <c r="J94" s="120"/>
      <c r="K94" s="120"/>
      <c r="L94" s="120"/>
      <c r="M94" s="120"/>
      <c r="N94" s="120"/>
      <c r="O94" s="120"/>
      <c r="P94" s="120"/>
    </row>
    <row r="95" spans="1:16">
      <c r="A95" s="120"/>
      <c r="B95" s="120"/>
      <c r="C95" s="120"/>
      <c r="D95" s="120"/>
      <c r="E95" s="120"/>
      <c r="F95" s="182"/>
      <c r="G95" s="182"/>
      <c r="H95" s="120"/>
      <c r="I95" s="120"/>
      <c r="J95" s="120"/>
      <c r="K95" s="120"/>
      <c r="L95" s="120"/>
      <c r="M95" s="120"/>
      <c r="N95" s="120"/>
      <c r="O95" s="120"/>
      <c r="P95" s="120"/>
    </row>
    <row r="96" spans="1:16">
      <c r="A96" s="120"/>
      <c r="B96" s="120"/>
      <c r="C96" s="120"/>
      <c r="D96" s="120"/>
      <c r="E96" s="120"/>
      <c r="F96" s="182"/>
      <c r="G96" s="182"/>
      <c r="H96" s="120"/>
      <c r="I96" s="120"/>
      <c r="J96" s="120"/>
      <c r="K96" s="120"/>
      <c r="L96" s="120"/>
      <c r="M96" s="120"/>
      <c r="N96" s="120"/>
      <c r="O96" s="120"/>
      <c r="P96" s="120"/>
    </row>
    <row r="97" spans="1:16">
      <c r="A97" s="120"/>
      <c r="B97" s="120"/>
      <c r="C97" s="120"/>
      <c r="D97" s="120"/>
      <c r="E97" s="120"/>
      <c r="F97" s="182"/>
      <c r="G97" s="182"/>
      <c r="H97" s="120"/>
      <c r="I97" s="120"/>
      <c r="J97" s="120"/>
      <c r="K97" s="120"/>
      <c r="L97" s="120"/>
      <c r="M97" s="120"/>
      <c r="N97" s="120"/>
      <c r="O97" s="120"/>
      <c r="P97" s="120"/>
    </row>
    <row r="98" spans="1:16">
      <c r="A98" s="120"/>
      <c r="B98" s="120"/>
      <c r="C98" s="120"/>
      <c r="D98" s="120"/>
      <c r="E98" s="120"/>
      <c r="F98" s="182"/>
      <c r="G98" s="182"/>
      <c r="H98" s="120"/>
      <c r="I98" s="120"/>
      <c r="J98" s="120"/>
      <c r="K98" s="120"/>
      <c r="L98" s="120"/>
      <c r="M98" s="120"/>
      <c r="N98" s="120"/>
      <c r="O98" s="120"/>
      <c r="P98" s="120"/>
    </row>
    <row r="99" spans="1:16">
      <c r="A99" s="120"/>
      <c r="B99" s="120"/>
      <c r="C99" s="120"/>
      <c r="D99" s="120"/>
      <c r="E99" s="120"/>
      <c r="F99" s="182"/>
      <c r="G99" s="182"/>
      <c r="H99" s="120"/>
      <c r="I99" s="120"/>
      <c r="J99" s="120"/>
      <c r="K99" s="120"/>
      <c r="L99" s="120"/>
      <c r="M99" s="120"/>
      <c r="N99" s="120"/>
      <c r="O99" s="120"/>
      <c r="P99" s="120"/>
    </row>
    <row r="100" spans="1:16">
      <c r="A100" s="120"/>
      <c r="B100" s="120"/>
      <c r="C100" s="120"/>
      <c r="D100" s="120"/>
      <c r="E100" s="120"/>
      <c r="F100" s="182"/>
      <c r="G100" s="182"/>
      <c r="H100" s="120"/>
      <c r="I100" s="120"/>
      <c r="J100" s="120"/>
      <c r="K100" s="120"/>
      <c r="L100" s="120"/>
      <c r="M100" s="120"/>
      <c r="N100" s="120"/>
      <c r="O100" s="120"/>
      <c r="P100" s="120"/>
    </row>
    <row r="101" spans="1:16">
      <c r="A101" s="120"/>
      <c r="B101" s="120"/>
      <c r="C101" s="120"/>
      <c r="D101" s="120"/>
      <c r="E101" s="120"/>
      <c r="F101" s="182"/>
      <c r="G101" s="182"/>
      <c r="H101" s="120"/>
      <c r="I101" s="120"/>
      <c r="J101" s="120"/>
      <c r="K101" s="120"/>
      <c r="L101" s="120"/>
      <c r="M101" s="120"/>
      <c r="N101" s="120"/>
      <c r="O101" s="120"/>
      <c r="P101" s="120"/>
    </row>
    <row r="102" spans="1:16">
      <c r="A102" s="120"/>
      <c r="B102" s="120"/>
      <c r="C102" s="120"/>
      <c r="D102" s="120"/>
      <c r="E102" s="120"/>
      <c r="F102" s="182"/>
      <c r="G102" s="182"/>
      <c r="H102" s="120"/>
      <c r="I102" s="120"/>
      <c r="J102" s="120"/>
      <c r="K102" s="120"/>
      <c r="L102" s="120"/>
      <c r="M102" s="120"/>
      <c r="N102" s="120"/>
      <c r="O102" s="120"/>
      <c r="P102" s="120"/>
    </row>
    <row r="103" spans="1:16">
      <c r="A103" s="120"/>
      <c r="B103" s="120"/>
      <c r="C103" s="120"/>
      <c r="D103" s="120"/>
      <c r="E103" s="120"/>
      <c r="F103" s="182"/>
      <c r="G103" s="182"/>
      <c r="H103" s="120"/>
      <c r="I103" s="120"/>
      <c r="J103" s="120"/>
      <c r="K103" s="120"/>
      <c r="L103" s="120"/>
      <c r="M103" s="120"/>
      <c r="N103" s="120"/>
      <c r="O103" s="120"/>
      <c r="P103" s="120"/>
    </row>
    <row r="104" spans="1:16">
      <c r="A104" s="120"/>
      <c r="B104" s="120"/>
      <c r="C104" s="120"/>
      <c r="D104" s="120"/>
      <c r="E104" s="120"/>
      <c r="F104" s="182"/>
      <c r="G104" s="182"/>
      <c r="H104" s="120"/>
      <c r="I104" s="120"/>
      <c r="J104" s="120"/>
      <c r="K104" s="120"/>
      <c r="L104" s="120"/>
      <c r="M104" s="120"/>
      <c r="N104" s="120"/>
      <c r="O104" s="120"/>
      <c r="P104" s="120"/>
    </row>
    <row r="105" spans="1:16">
      <c r="A105" s="120"/>
      <c r="B105" s="120"/>
      <c r="C105" s="120"/>
      <c r="D105" s="120"/>
      <c r="E105" s="120"/>
      <c r="F105" s="182"/>
      <c r="G105" s="182"/>
      <c r="H105" s="120"/>
      <c r="I105" s="120"/>
      <c r="J105" s="120"/>
      <c r="K105" s="120"/>
      <c r="L105" s="120"/>
      <c r="M105" s="120"/>
      <c r="N105" s="120"/>
      <c r="O105" s="120"/>
      <c r="P105" s="120"/>
    </row>
    <row r="106" spans="1:16">
      <c r="A106" s="120"/>
      <c r="B106" s="120"/>
      <c r="C106" s="120"/>
      <c r="D106" s="120"/>
      <c r="E106" s="120"/>
      <c r="F106" s="182"/>
      <c r="G106" s="182"/>
      <c r="H106" s="120"/>
      <c r="I106" s="120"/>
      <c r="J106" s="120"/>
      <c r="K106" s="120"/>
      <c r="L106" s="120"/>
      <c r="M106" s="120"/>
      <c r="N106" s="120"/>
      <c r="O106" s="120"/>
      <c r="P106" s="120"/>
    </row>
    <row r="107" spans="1:16">
      <c r="A107" s="120"/>
      <c r="B107" s="120"/>
      <c r="C107" s="120"/>
      <c r="D107" s="120"/>
      <c r="E107" s="120"/>
      <c r="F107" s="182"/>
      <c r="G107" s="182"/>
      <c r="H107" s="120"/>
      <c r="I107" s="120"/>
      <c r="J107" s="120"/>
      <c r="K107" s="120"/>
      <c r="L107" s="120"/>
      <c r="M107" s="120"/>
      <c r="N107" s="120"/>
      <c r="O107" s="120"/>
      <c r="P107" s="120"/>
    </row>
    <row r="108" spans="1:16">
      <c r="A108" s="120"/>
      <c r="B108" s="120"/>
      <c r="C108" s="120"/>
      <c r="D108" s="120"/>
      <c r="E108" s="120"/>
      <c r="F108" s="182"/>
      <c r="G108" s="182"/>
      <c r="H108" s="120"/>
      <c r="I108" s="120"/>
      <c r="J108" s="120"/>
      <c r="K108" s="120"/>
      <c r="L108" s="120"/>
      <c r="M108" s="120"/>
      <c r="N108" s="120"/>
      <c r="O108" s="120"/>
      <c r="P108" s="120"/>
    </row>
    <row r="109" spans="1:16">
      <c r="A109" s="120"/>
      <c r="B109" s="120"/>
      <c r="C109" s="120"/>
      <c r="D109" s="120"/>
      <c r="E109" s="120"/>
      <c r="F109" s="182"/>
      <c r="G109" s="182"/>
      <c r="H109" s="120"/>
      <c r="I109" s="120"/>
      <c r="J109" s="120"/>
      <c r="K109" s="120"/>
      <c r="L109" s="120"/>
      <c r="M109" s="120"/>
      <c r="N109" s="120"/>
      <c r="O109" s="120"/>
      <c r="P109" s="120"/>
    </row>
    <row r="110" spans="1:16">
      <c r="A110" s="120"/>
      <c r="B110" s="120"/>
      <c r="C110" s="120"/>
      <c r="D110" s="120"/>
      <c r="E110" s="120"/>
      <c r="F110" s="182"/>
      <c r="G110" s="182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1:16">
      <c r="A111" s="120"/>
      <c r="B111" s="120"/>
      <c r="C111" s="120"/>
      <c r="D111" s="120"/>
      <c r="E111" s="120"/>
      <c r="F111" s="182"/>
      <c r="G111" s="182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1:16">
      <c r="A112" s="120"/>
      <c r="B112" s="120"/>
      <c r="C112" s="120"/>
      <c r="D112" s="120"/>
      <c r="E112" s="120"/>
      <c r="F112" s="182"/>
      <c r="G112" s="182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1:16">
      <c r="A113" s="120"/>
      <c r="B113" s="120"/>
      <c r="C113" s="120"/>
      <c r="D113" s="120"/>
      <c r="E113" s="120"/>
      <c r="F113" s="182"/>
      <c r="G113" s="182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1:16">
      <c r="A114" s="120"/>
      <c r="B114" s="120"/>
      <c r="C114" s="120"/>
      <c r="D114" s="120"/>
      <c r="E114" s="120"/>
      <c r="F114" s="182"/>
      <c r="G114" s="182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1:16">
      <c r="A115" s="120"/>
      <c r="B115" s="120"/>
      <c r="C115" s="120"/>
      <c r="D115" s="120"/>
      <c r="E115" s="120"/>
      <c r="F115" s="182"/>
      <c r="G115" s="182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1:16">
      <c r="A116" s="120"/>
      <c r="B116" s="120"/>
      <c r="C116" s="120"/>
      <c r="D116" s="120"/>
      <c r="E116" s="120"/>
      <c r="F116" s="182"/>
      <c r="G116" s="182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1:16">
      <c r="A117" s="120"/>
      <c r="B117" s="120"/>
      <c r="C117" s="120"/>
      <c r="D117" s="120"/>
      <c r="E117" s="120"/>
      <c r="F117" s="182"/>
      <c r="G117" s="182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1:16">
      <c r="A118" s="120"/>
      <c r="B118" s="120"/>
      <c r="C118" s="120"/>
      <c r="D118" s="120"/>
      <c r="E118" s="120"/>
      <c r="F118" s="182"/>
      <c r="G118" s="182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1:16">
      <c r="A119" s="120"/>
      <c r="B119" s="120"/>
      <c r="C119" s="120"/>
      <c r="D119" s="120"/>
      <c r="E119" s="120"/>
      <c r="F119" s="182"/>
      <c r="G119" s="182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1:16">
      <c r="A120" s="120"/>
      <c r="B120" s="120"/>
      <c r="C120" s="120"/>
      <c r="D120" s="120"/>
      <c r="E120" s="120"/>
      <c r="F120" s="182"/>
      <c r="G120" s="182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1:16">
      <c r="A121" s="120"/>
      <c r="B121" s="120"/>
      <c r="C121" s="120"/>
      <c r="D121" s="120"/>
      <c r="E121" s="120"/>
      <c r="F121" s="182"/>
      <c r="G121" s="182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1:16">
      <c r="A122" s="120"/>
      <c r="B122" s="120"/>
      <c r="C122" s="120"/>
      <c r="D122" s="120"/>
      <c r="E122" s="120"/>
      <c r="F122" s="182"/>
      <c r="G122" s="182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1:16">
      <c r="A123" s="120"/>
      <c r="B123" s="120"/>
      <c r="C123" s="120"/>
      <c r="D123" s="120"/>
      <c r="E123" s="120"/>
      <c r="F123" s="182"/>
      <c r="G123" s="182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1:16">
      <c r="A124" s="120"/>
      <c r="B124" s="120"/>
      <c r="C124" s="120"/>
      <c r="D124" s="120"/>
      <c r="E124" s="120"/>
      <c r="F124" s="182"/>
      <c r="G124" s="182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1:16">
      <c r="A125" s="120"/>
      <c r="B125" s="120"/>
      <c r="C125" s="120"/>
      <c r="D125" s="120"/>
      <c r="E125" s="120"/>
      <c r="F125" s="182"/>
      <c r="G125" s="182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1:16">
      <c r="A126" s="120"/>
      <c r="B126" s="120"/>
      <c r="C126" s="120"/>
      <c r="D126" s="120"/>
      <c r="E126" s="120"/>
      <c r="F126" s="182"/>
      <c r="G126" s="182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1:16">
      <c r="A127" s="120"/>
      <c r="B127" s="120"/>
      <c r="C127" s="120"/>
      <c r="D127" s="120"/>
      <c r="E127" s="120"/>
      <c r="F127" s="182"/>
      <c r="G127" s="182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1:16">
      <c r="A128" s="120"/>
      <c r="B128" s="120"/>
      <c r="C128" s="120"/>
      <c r="D128" s="120"/>
      <c r="E128" s="120"/>
      <c r="F128" s="182"/>
      <c r="G128" s="182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1:16">
      <c r="A129" s="120"/>
      <c r="B129" s="120"/>
      <c r="C129" s="120"/>
      <c r="D129" s="120"/>
      <c r="E129" s="120"/>
      <c r="F129" s="182"/>
      <c r="G129" s="182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1:16">
      <c r="A130" s="120"/>
      <c r="B130" s="120"/>
      <c r="C130" s="120"/>
      <c r="D130" s="120"/>
      <c r="E130" s="120"/>
      <c r="F130" s="182"/>
      <c r="G130" s="182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1:16">
      <c r="A131" s="120"/>
      <c r="B131" s="120"/>
      <c r="C131" s="120"/>
      <c r="D131" s="120"/>
      <c r="E131" s="120"/>
      <c r="F131" s="182"/>
      <c r="G131" s="182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1:16">
      <c r="A132" s="120"/>
      <c r="B132" s="120"/>
      <c r="C132" s="120"/>
      <c r="D132" s="120"/>
      <c r="E132" s="120"/>
      <c r="F132" s="182"/>
      <c r="G132" s="182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1:16">
      <c r="A133" s="120"/>
      <c r="B133" s="120"/>
      <c r="C133" s="120"/>
      <c r="D133" s="120"/>
      <c r="E133" s="120"/>
      <c r="F133" s="182"/>
      <c r="G133" s="182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1:16">
      <c r="A134" s="120"/>
      <c r="B134" s="120"/>
      <c r="C134" s="120"/>
      <c r="D134" s="120"/>
      <c r="E134" s="120"/>
      <c r="F134" s="182"/>
      <c r="G134" s="182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1:16">
      <c r="A135" s="120"/>
      <c r="B135" s="120"/>
      <c r="C135" s="120"/>
      <c r="D135" s="120"/>
      <c r="E135" s="120"/>
      <c r="F135" s="182"/>
      <c r="G135" s="182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1:16">
      <c r="A136" s="120"/>
      <c r="B136" s="120"/>
      <c r="C136" s="120"/>
      <c r="D136" s="120"/>
      <c r="E136" s="120"/>
      <c r="F136" s="182"/>
      <c r="G136" s="182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1:16">
      <c r="A137" s="120"/>
      <c r="B137" s="120"/>
      <c r="C137" s="120"/>
      <c r="D137" s="120"/>
      <c r="E137" s="120"/>
      <c r="F137" s="182"/>
      <c r="G137" s="182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1:16">
      <c r="A138" s="120"/>
      <c r="B138" s="120"/>
      <c r="C138" s="120"/>
      <c r="D138" s="120"/>
      <c r="E138" s="120"/>
      <c r="F138" s="182"/>
      <c r="G138" s="182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1:16">
      <c r="A139" s="120"/>
      <c r="B139" s="120"/>
      <c r="C139" s="120"/>
      <c r="D139" s="120"/>
      <c r="E139" s="120"/>
      <c r="F139" s="182"/>
      <c r="G139" s="182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1:16">
      <c r="A140" s="120"/>
      <c r="B140" s="120"/>
      <c r="C140" s="120"/>
      <c r="D140" s="120"/>
      <c r="E140" s="120"/>
      <c r="F140" s="182"/>
      <c r="G140" s="182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1:16">
      <c r="A141" s="120"/>
      <c r="B141" s="120"/>
      <c r="C141" s="120"/>
      <c r="D141" s="120"/>
      <c r="E141" s="120"/>
      <c r="F141" s="182"/>
      <c r="G141" s="182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1:16">
      <c r="A142" s="120"/>
      <c r="B142" s="120"/>
      <c r="C142" s="120"/>
      <c r="D142" s="120"/>
      <c r="E142" s="120"/>
      <c r="F142" s="182"/>
      <c r="G142" s="182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1:16">
      <c r="A143" s="120"/>
      <c r="B143" s="120"/>
      <c r="C143" s="120"/>
      <c r="D143" s="120"/>
      <c r="E143" s="120"/>
      <c r="F143" s="182"/>
      <c r="G143" s="182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1:16">
      <c r="A144" s="120"/>
      <c r="B144" s="120"/>
      <c r="C144" s="120"/>
      <c r="D144" s="120"/>
      <c r="E144" s="120"/>
      <c r="F144" s="182"/>
      <c r="G144" s="182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1:16">
      <c r="A145" s="120"/>
      <c r="B145" s="120"/>
      <c r="C145" s="120"/>
      <c r="D145" s="120"/>
      <c r="E145" s="120"/>
      <c r="F145" s="182"/>
      <c r="G145" s="182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1:16">
      <c r="A146" s="120"/>
      <c r="B146" s="120"/>
      <c r="C146" s="120"/>
      <c r="D146" s="120"/>
      <c r="E146" s="120"/>
      <c r="F146" s="182"/>
      <c r="G146" s="182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1:16">
      <c r="A147" s="120"/>
      <c r="B147" s="120"/>
      <c r="C147" s="120"/>
      <c r="D147" s="120"/>
      <c r="E147" s="120"/>
      <c r="F147" s="182"/>
      <c r="G147" s="182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1:16">
      <c r="A148" s="120"/>
      <c r="B148" s="120"/>
      <c r="C148" s="120"/>
      <c r="D148" s="120"/>
      <c r="E148" s="120"/>
      <c r="F148" s="182"/>
      <c r="G148" s="182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1:16">
      <c r="A149" s="120"/>
      <c r="B149" s="120"/>
      <c r="C149" s="120"/>
      <c r="D149" s="120"/>
      <c r="E149" s="120"/>
      <c r="F149" s="182"/>
      <c r="G149" s="182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1:16">
      <c r="A150" s="120"/>
      <c r="B150" s="120"/>
      <c r="C150" s="120"/>
      <c r="D150" s="120"/>
      <c r="E150" s="120"/>
      <c r="F150" s="182"/>
      <c r="G150" s="182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1:16">
      <c r="A151" s="120"/>
      <c r="B151" s="120"/>
      <c r="C151" s="120"/>
      <c r="D151" s="120"/>
      <c r="E151" s="120"/>
      <c r="F151" s="182"/>
      <c r="G151" s="182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1:16">
      <c r="A152" s="120"/>
      <c r="B152" s="120"/>
      <c r="C152" s="120"/>
      <c r="D152" s="120"/>
      <c r="E152" s="120"/>
      <c r="F152" s="182"/>
      <c r="G152" s="182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1:16">
      <c r="A153" s="120"/>
      <c r="B153" s="120"/>
      <c r="C153" s="120"/>
      <c r="D153" s="120"/>
      <c r="E153" s="120"/>
      <c r="F153" s="182"/>
      <c r="G153" s="182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1:16">
      <c r="A154" s="120"/>
      <c r="B154" s="120"/>
      <c r="C154" s="120"/>
      <c r="D154" s="120"/>
      <c r="E154" s="120"/>
      <c r="F154" s="182"/>
      <c r="G154" s="182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1:16">
      <c r="A155" s="120"/>
      <c r="B155" s="120"/>
      <c r="C155" s="120"/>
      <c r="D155" s="120"/>
      <c r="E155" s="120"/>
      <c r="F155" s="182"/>
      <c r="G155" s="182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1:16">
      <c r="A156" s="120"/>
      <c r="B156" s="120"/>
      <c r="C156" s="120"/>
      <c r="D156" s="120"/>
      <c r="E156" s="120"/>
      <c r="F156" s="182"/>
      <c r="G156" s="182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1:16">
      <c r="A157" s="120"/>
      <c r="B157" s="120"/>
      <c r="C157" s="120"/>
      <c r="D157" s="120"/>
      <c r="E157" s="120"/>
      <c r="F157" s="182"/>
      <c r="G157" s="182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1:16">
      <c r="A158" s="120"/>
      <c r="B158" s="120"/>
      <c r="C158" s="120"/>
      <c r="D158" s="120"/>
      <c r="E158" s="120"/>
      <c r="F158" s="182"/>
      <c r="G158" s="182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1:16">
      <c r="A159" s="120"/>
      <c r="B159" s="120"/>
      <c r="C159" s="120"/>
      <c r="D159" s="120"/>
      <c r="E159" s="120"/>
      <c r="F159" s="182"/>
      <c r="G159" s="182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1:16">
      <c r="A160" s="120"/>
      <c r="B160" s="120"/>
      <c r="C160" s="120"/>
      <c r="D160" s="120"/>
      <c r="E160" s="120"/>
      <c r="F160" s="182"/>
      <c r="G160" s="182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1:16">
      <c r="A161" s="120"/>
      <c r="B161" s="120"/>
      <c r="C161" s="120"/>
      <c r="D161" s="120"/>
      <c r="E161" s="120"/>
      <c r="F161" s="182"/>
      <c r="G161" s="182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1:16">
      <c r="A162" s="120"/>
      <c r="B162" s="120"/>
      <c r="C162" s="120"/>
      <c r="D162" s="120"/>
      <c r="E162" s="120"/>
      <c r="F162" s="182"/>
      <c r="G162" s="182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1:16">
      <c r="A163" s="120"/>
      <c r="B163" s="120"/>
      <c r="C163" s="120"/>
      <c r="D163" s="120"/>
      <c r="E163" s="120"/>
      <c r="F163" s="182"/>
      <c r="G163" s="182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1:16">
      <c r="A164" s="120"/>
      <c r="B164" s="120"/>
      <c r="C164" s="120"/>
      <c r="D164" s="120"/>
      <c r="E164" s="120"/>
      <c r="F164" s="182"/>
      <c r="G164" s="182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1:16">
      <c r="A165" s="120"/>
      <c r="B165" s="120"/>
      <c r="C165" s="120"/>
      <c r="D165" s="120"/>
      <c r="E165" s="120"/>
      <c r="F165" s="182"/>
      <c r="G165" s="182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1:16">
      <c r="A166" s="120"/>
      <c r="B166" s="120"/>
      <c r="C166" s="120"/>
      <c r="D166" s="120"/>
      <c r="E166" s="120"/>
      <c r="F166" s="182"/>
      <c r="G166" s="182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1:16">
      <c r="A167" s="120"/>
      <c r="B167" s="120"/>
      <c r="C167" s="120"/>
      <c r="D167" s="120"/>
      <c r="E167" s="120"/>
      <c r="F167" s="182"/>
      <c r="G167" s="182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1:16">
      <c r="A168" s="120"/>
      <c r="B168" s="120"/>
      <c r="C168" s="120"/>
      <c r="D168" s="120"/>
      <c r="E168" s="120"/>
      <c r="F168" s="182"/>
      <c r="G168" s="182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1:16">
      <c r="A169" s="120"/>
      <c r="B169" s="120"/>
      <c r="C169" s="120"/>
      <c r="D169" s="120"/>
      <c r="E169" s="120"/>
      <c r="F169" s="182"/>
      <c r="G169" s="182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1:16">
      <c r="A170" s="120"/>
      <c r="B170" s="120"/>
      <c r="C170" s="120"/>
      <c r="D170" s="120"/>
      <c r="E170" s="120"/>
      <c r="F170" s="182"/>
      <c r="G170" s="182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1:16">
      <c r="A171" s="120"/>
      <c r="B171" s="120"/>
      <c r="C171" s="120"/>
      <c r="D171" s="120"/>
      <c r="E171" s="120"/>
      <c r="F171" s="182"/>
      <c r="G171" s="182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1:16">
      <c r="A172" s="120"/>
      <c r="B172" s="120"/>
      <c r="C172" s="120"/>
      <c r="D172" s="120"/>
      <c r="E172" s="120"/>
      <c r="F172" s="182"/>
      <c r="G172" s="182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1:16">
      <c r="A173" s="120"/>
      <c r="B173" s="120"/>
      <c r="C173" s="120"/>
      <c r="D173" s="120"/>
      <c r="E173" s="120"/>
      <c r="F173" s="182"/>
      <c r="G173" s="182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1:16">
      <c r="A174" s="120"/>
      <c r="B174" s="120"/>
      <c r="C174" s="120"/>
      <c r="D174" s="120"/>
      <c r="E174" s="120"/>
      <c r="F174" s="182"/>
      <c r="G174" s="182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1:16">
      <c r="A175" s="120"/>
      <c r="B175" s="120"/>
      <c r="C175" s="120"/>
      <c r="D175" s="120"/>
      <c r="E175" s="120"/>
      <c r="F175" s="182"/>
      <c r="G175" s="182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1:16">
      <c r="A176" s="120"/>
      <c r="B176" s="120"/>
      <c r="C176" s="120"/>
      <c r="D176" s="120"/>
      <c r="E176" s="120"/>
      <c r="F176" s="182"/>
      <c r="G176" s="182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1:16">
      <c r="A177" s="120"/>
      <c r="B177" s="120"/>
      <c r="C177" s="120"/>
      <c r="D177" s="120"/>
      <c r="E177" s="120"/>
      <c r="F177" s="182"/>
      <c r="G177" s="182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1:16">
      <c r="A178" s="120"/>
      <c r="B178" s="120"/>
      <c r="C178" s="120"/>
      <c r="D178" s="120"/>
      <c r="E178" s="120"/>
      <c r="F178" s="182"/>
      <c r="G178" s="182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1:16">
      <c r="A179" s="120"/>
      <c r="B179" s="120"/>
      <c r="C179" s="120"/>
      <c r="D179" s="120"/>
      <c r="E179" s="120"/>
      <c r="F179" s="182"/>
      <c r="G179" s="182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1:16">
      <c r="A180" s="120"/>
      <c r="B180" s="120"/>
      <c r="C180" s="120"/>
      <c r="D180" s="120"/>
      <c r="E180" s="120"/>
      <c r="F180" s="182"/>
      <c r="G180" s="182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1:16">
      <c r="A181" s="120"/>
      <c r="B181" s="120"/>
      <c r="C181" s="120"/>
      <c r="D181" s="120"/>
      <c r="E181" s="120"/>
      <c r="F181" s="182"/>
      <c r="G181" s="182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1:16">
      <c r="A182" s="120"/>
      <c r="B182" s="120"/>
      <c r="C182" s="120"/>
      <c r="D182" s="120"/>
      <c r="E182" s="120"/>
      <c r="F182" s="182"/>
      <c r="G182" s="182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1:16">
      <c r="A183" s="120"/>
      <c r="B183" s="120"/>
      <c r="C183" s="120"/>
      <c r="D183" s="120"/>
      <c r="E183" s="120"/>
      <c r="F183" s="182"/>
      <c r="G183" s="182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1:16">
      <c r="A184" s="120"/>
      <c r="B184" s="120"/>
      <c r="C184" s="120"/>
      <c r="D184" s="120"/>
      <c r="E184" s="120"/>
      <c r="F184" s="182"/>
      <c r="G184" s="182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1:16">
      <c r="A185" s="120"/>
      <c r="B185" s="120"/>
      <c r="C185" s="120"/>
      <c r="D185" s="120"/>
      <c r="E185" s="120"/>
      <c r="F185" s="182"/>
      <c r="G185" s="182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1:16">
      <c r="A186" s="120"/>
      <c r="B186" s="120"/>
      <c r="C186" s="120"/>
      <c r="D186" s="120"/>
      <c r="E186" s="120"/>
      <c r="F186" s="182"/>
      <c r="G186" s="182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1:16">
      <c r="A187" s="120"/>
      <c r="B187" s="120"/>
      <c r="C187" s="120"/>
      <c r="D187" s="120"/>
      <c r="E187" s="120"/>
      <c r="F187" s="182"/>
      <c r="G187" s="182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1:16">
      <c r="A188" s="120"/>
      <c r="B188" s="120"/>
      <c r="C188" s="120"/>
      <c r="D188" s="120"/>
      <c r="E188" s="120"/>
      <c r="F188" s="182"/>
      <c r="G188" s="182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1:16">
      <c r="A189" s="120"/>
      <c r="B189" s="120"/>
      <c r="C189" s="120"/>
      <c r="D189" s="120"/>
      <c r="E189" s="120"/>
      <c r="F189" s="182"/>
      <c r="G189" s="182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1:16">
      <c r="A190" s="120"/>
      <c r="B190" s="120"/>
      <c r="C190" s="120"/>
      <c r="D190" s="120"/>
      <c r="E190" s="120"/>
      <c r="F190" s="182"/>
      <c r="G190" s="182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1:16">
      <c r="A191" s="120"/>
      <c r="B191" s="120"/>
      <c r="C191" s="120"/>
      <c r="D191" s="120"/>
      <c r="E191" s="120"/>
      <c r="F191" s="182"/>
      <c r="G191" s="182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1:16">
      <c r="A192" s="120"/>
      <c r="B192" s="120"/>
      <c r="C192" s="120"/>
      <c r="D192" s="120"/>
      <c r="E192" s="120"/>
      <c r="F192" s="182"/>
      <c r="G192" s="182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1:16">
      <c r="A193" s="120"/>
      <c r="B193" s="120"/>
      <c r="C193" s="120"/>
      <c r="D193" s="120"/>
      <c r="E193" s="120"/>
      <c r="F193" s="182"/>
      <c r="G193" s="182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1:16">
      <c r="A194" s="120"/>
      <c r="B194" s="120"/>
      <c r="C194" s="120"/>
      <c r="D194" s="120"/>
      <c r="E194" s="120"/>
      <c r="F194" s="182"/>
      <c r="G194" s="182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1:16">
      <c r="A195" s="120"/>
      <c r="B195" s="120"/>
      <c r="C195" s="120"/>
      <c r="D195" s="120"/>
      <c r="E195" s="120"/>
      <c r="F195" s="182">
        <v>1</v>
      </c>
      <c r="G195" s="182">
        <v>1</v>
      </c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1:16">
      <c r="A196" s="120"/>
      <c r="B196" s="120"/>
      <c r="C196" s="120"/>
      <c r="D196" s="120"/>
      <c r="E196" s="120"/>
      <c r="F196" s="182"/>
      <c r="G196" s="182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1:16">
      <c r="A197" s="120"/>
      <c r="B197" s="120"/>
      <c r="C197" s="120"/>
      <c r="D197" s="120"/>
      <c r="E197" s="120"/>
      <c r="F197" s="182"/>
      <c r="G197" s="182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1:16">
      <c r="A198" s="120"/>
      <c r="B198" s="120"/>
      <c r="C198" s="120"/>
      <c r="D198" s="120"/>
      <c r="E198" s="120"/>
      <c r="F198" s="182"/>
      <c r="G198" s="182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1:16">
      <c r="A199" s="120"/>
      <c r="B199" s="120"/>
      <c r="C199" s="120"/>
      <c r="D199" s="120"/>
      <c r="E199" s="120"/>
      <c r="F199" s="182"/>
      <c r="G199" s="182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1:16">
      <c r="A200" s="120"/>
      <c r="B200" s="120"/>
      <c r="C200" s="120"/>
      <c r="D200" s="120"/>
      <c r="E200" s="120"/>
      <c r="F200" s="182"/>
      <c r="G200" s="182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1:16">
      <c r="A201" s="120"/>
      <c r="B201" s="120"/>
      <c r="C201" s="120"/>
      <c r="D201" s="120"/>
      <c r="E201" s="120"/>
      <c r="F201" s="182"/>
      <c r="G201" s="182"/>
      <c r="H201" s="120"/>
      <c r="I201" s="120"/>
      <c r="J201" s="120"/>
      <c r="K201" s="120"/>
      <c r="L201" s="120"/>
      <c r="M201" s="120"/>
      <c r="N201" s="120"/>
      <c r="O201" s="120"/>
      <c r="P201" s="120"/>
    </row>
  </sheetData>
  <mergeCells count="2">
    <mergeCell ref="C2:D2"/>
    <mergeCell ref="C21:D21"/>
  </mergeCells>
  <conditionalFormatting sqref="C11:G11">
    <cfRule type="dataBar" priority="2">
      <dataBar>
        <cfvo type="min" val="0"/>
        <cfvo type="max" val="0"/>
        <color rgb="FF638EC6"/>
      </dataBar>
    </cfRule>
  </conditionalFormatting>
  <conditionalFormatting sqref="C25:G25">
    <cfRule type="dataBar" priority="1">
      <dataBar>
        <cfvo type="min" val="0"/>
        <cfvo type="max" val="0"/>
        <color rgb="FF638EC6"/>
      </dataBar>
    </cfRule>
  </conditionalFormatting>
  <hyperlinks>
    <hyperlink ref="G2" location="доходы!A1" display="ДОХОДЫ"/>
    <hyperlink ref="E2" location="главная!A1" display="ГЛАВНАЯ СТРАНИЦА"/>
    <hyperlink ref="F2" location="параметры!A1" display="ПАРАМЕТРЫ БЮДЖЕТА"/>
  </hyperlink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5"/>
  <sheetViews>
    <sheetView showGridLines="0" workbookViewId="0">
      <selection activeCell="C2" sqref="C2"/>
    </sheetView>
  </sheetViews>
  <sheetFormatPr defaultRowHeight="15"/>
  <cols>
    <col min="1" max="7" width="29" customWidth="1"/>
  </cols>
  <sheetData>
    <row r="1" spans="1:21" ht="6" customHeight="1">
      <c r="A1" s="120"/>
      <c r="B1" s="121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33" customHeight="1">
      <c r="A2" s="239" t="s">
        <v>153</v>
      </c>
      <c r="B2" s="239"/>
      <c r="C2" s="197" t="s">
        <v>147</v>
      </c>
      <c r="D2" s="141" t="s">
        <v>36</v>
      </c>
      <c r="E2" s="196" t="s">
        <v>7</v>
      </c>
      <c r="F2" s="122"/>
      <c r="G2" s="122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>
      <c r="A3" s="235" t="s">
        <v>135</v>
      </c>
      <c r="B3" s="235"/>
      <c r="C3" s="235"/>
      <c r="D3" s="235"/>
      <c r="E3" s="193"/>
      <c r="F3" s="193"/>
      <c r="G3" s="193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27.75" customHeight="1">
      <c r="A4" s="214" t="s">
        <v>59</v>
      </c>
      <c r="B4" s="215" t="s">
        <v>60</v>
      </c>
      <c r="C4" s="214" t="s">
        <v>61</v>
      </c>
      <c r="D4" s="214" t="s">
        <v>64</v>
      </c>
      <c r="E4" s="214" t="s">
        <v>65</v>
      </c>
      <c r="F4" s="214" t="s">
        <v>67</v>
      </c>
      <c r="G4" s="214" t="s">
        <v>66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45" customHeight="1">
      <c r="A5" s="216">
        <f>обработка!$B$47</f>
        <v>47082</v>
      </c>
      <c r="B5" s="216">
        <f>обработка!$B$48</f>
        <v>34070</v>
      </c>
      <c r="C5" s="216">
        <f>обработка!$B$49</f>
        <v>6309</v>
      </c>
      <c r="D5" s="216">
        <f>обработка!$B$50</f>
        <v>102.8</v>
      </c>
      <c r="E5" s="216">
        <f>обработка!$B$51</f>
        <v>108.6</v>
      </c>
      <c r="F5" s="216">
        <f>обработка!$B$52</f>
        <v>107.3</v>
      </c>
      <c r="G5" s="216">
        <f>обработка!$B$53</f>
        <v>0.7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spans="1:21">
      <c r="A6" s="127" t="s">
        <v>136</v>
      </c>
      <c r="B6" s="127"/>
      <c r="C6" s="236" t="s">
        <v>138</v>
      </c>
      <c r="D6" s="237"/>
      <c r="E6" s="236" t="s">
        <v>139</v>
      </c>
      <c r="F6" s="238"/>
      <c r="G6" s="128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</row>
    <row r="7" spans="1:21">
      <c r="A7" s="120"/>
      <c r="B7" s="120"/>
      <c r="C7" s="120"/>
      <c r="D7" s="120"/>
      <c r="E7" s="124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</row>
    <row r="8" spans="1:2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spans="1:2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</row>
    <row r="10" spans="1:21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</row>
    <row r="11" spans="1:2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>
      <c r="A14" s="120"/>
      <c r="B14" s="120"/>
      <c r="C14" s="120"/>
      <c r="D14" s="120"/>
      <c r="E14" s="125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</row>
    <row r="15" spans="1:21">
      <c r="A15" s="120"/>
      <c r="B15" s="120"/>
      <c r="C15" s="120"/>
      <c r="D15" s="120"/>
      <c r="E15" s="120"/>
      <c r="F15" s="120"/>
      <c r="G15" s="120"/>
      <c r="H15" s="120"/>
      <c r="I15" s="120"/>
      <c r="J15" s="123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</row>
    <row r="18" spans="1:2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>
      <c r="A21" s="126" t="s">
        <v>137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</row>
    <row r="22" spans="1:2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</row>
    <row r="26" spans="1:2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</row>
    <row r="27" spans="1:2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</row>
    <row r="28" spans="1:2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</row>
    <row r="29" spans="1:2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</row>
    <row r="30" spans="1:2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</row>
    <row r="31" spans="1:2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</row>
    <row r="32" spans="1:2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</row>
    <row r="34" spans="1:2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</row>
    <row r="35" spans="1:2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</row>
    <row r="36" spans="1:2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</row>
    <row r="37" spans="1:2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</row>
    <row r="38" spans="1:2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</row>
    <row r="39" spans="1:2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</row>
    <row r="40" spans="1:2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</row>
    <row r="41" spans="1:2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</row>
    <row r="42" spans="1:2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</row>
    <row r="43" spans="1:2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</row>
    <row r="44" spans="1:2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</row>
    <row r="45" spans="1:2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</row>
    <row r="46" spans="1:2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</row>
    <row r="47" spans="1:2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</row>
    <row r="48" spans="1:2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</row>
    <row r="49" spans="1:2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</row>
    <row r="53" spans="1:2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</row>
    <row r="57" spans="1:2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</row>
    <row r="58" spans="1:2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</row>
    <row r="59" spans="1:2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</row>
    <row r="60" spans="1:2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</row>
    <row r="61" spans="1:2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</row>
    <row r="62" spans="1:2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</row>
    <row r="63" spans="1:2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</row>
    <row r="64" spans="1:2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</row>
    <row r="65" spans="1:2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</row>
  </sheetData>
  <mergeCells count="4">
    <mergeCell ref="A3:D3"/>
    <mergeCell ref="C6:D6"/>
    <mergeCell ref="E6:F6"/>
    <mergeCell ref="A2:B2"/>
  </mergeCells>
  <hyperlinks>
    <hyperlink ref="C2" location="главная!A1" display="ГЛАВНАЯ СТРАНИЦА"/>
    <hyperlink ref="D2" location="доходы!A1" display="ДОХОДЫ"/>
    <hyperlink ref="E2" location="расходы!A1" display="РАСХОДЫ"/>
  </hyperlink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60"/>
  <sheetViews>
    <sheetView showGridLines="0" workbookViewId="0">
      <selection sqref="A1:B1"/>
    </sheetView>
  </sheetViews>
  <sheetFormatPr defaultRowHeight="15"/>
  <cols>
    <col min="1" max="1" width="1.42578125" customWidth="1"/>
    <col min="2" max="2" width="23.85546875" customWidth="1"/>
    <col min="3" max="7" width="32.140625" customWidth="1"/>
    <col min="8" max="8" width="31.5703125" customWidth="1"/>
    <col min="14" max="14" width="9.140625" customWidth="1"/>
  </cols>
  <sheetData>
    <row r="1" spans="1:27" ht="23.25" customHeight="1">
      <c r="A1" s="240" t="s">
        <v>157</v>
      </c>
      <c r="B1" s="24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23.25">
      <c r="A4" s="120"/>
      <c r="B4" s="242" t="s">
        <v>158</v>
      </c>
      <c r="C4" s="242"/>
      <c r="D4" s="242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</row>
    <row r="5" spans="1:27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</row>
    <row r="6" spans="1:27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</row>
    <row r="7" spans="1:27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</row>
    <row r="8" spans="1:27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</row>
    <row r="9" spans="1:27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</row>
    <row r="10" spans="1:27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</row>
    <row r="11" spans="1:27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</row>
    <row r="12" spans="1:27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</row>
    <row r="13" spans="1:27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</row>
    <row r="14" spans="1:27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</row>
    <row r="15" spans="1:27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</row>
    <row r="16" spans="1:27">
      <c r="A16" s="120"/>
      <c r="B16" s="120"/>
      <c r="C16" s="120"/>
      <c r="D16" s="232"/>
      <c r="E16" s="241"/>
      <c r="F16" s="241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</row>
    <row r="17" spans="1:2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</row>
    <row r="18" spans="1:2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</row>
    <row r="19" spans="1:2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</row>
    <row r="20" spans="1:2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</row>
    <row r="21" spans="1:2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</row>
    <row r="22" spans="1:2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</row>
    <row r="23" spans="1:2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</row>
    <row r="24" spans="1:2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</row>
    <row r="25" spans="1:2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</row>
    <row r="26" spans="1:2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</row>
    <row r="27" spans="1:2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</row>
    <row r="28" spans="1:2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</row>
    <row r="29" spans="1:2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</row>
    <row r="30" spans="1:2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</row>
    <row r="31" spans="1:27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</row>
    <row r="32" spans="1:27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</row>
    <row r="33" spans="1:27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</row>
    <row r="34" spans="1:27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</row>
    <row r="35" spans="1:27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</row>
    <row r="36" spans="1:27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1:27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</row>
    <row r="38" spans="1:27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</row>
    <row r="39" spans="1:27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</row>
    <row r="40" spans="1:27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</row>
    <row r="41" spans="1:27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</row>
    <row r="42" spans="1:27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</row>
    <row r="43" spans="1:27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</row>
    <row r="44" spans="1:27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</row>
    <row r="45" spans="1:27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</row>
    <row r="46" spans="1:27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</row>
    <row r="47" spans="1:27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</row>
    <row r="49" spans="1:27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</row>
    <row r="50" spans="1:27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</row>
    <row r="51" spans="1:27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</row>
    <row r="52" spans="1:27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</row>
    <row r="53" spans="1:27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</row>
    <row r="54" spans="1:27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</row>
    <row r="55" spans="1:27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</row>
    <row r="56" spans="1:27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</row>
    <row r="57" spans="1:27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</row>
    <row r="59" spans="1:27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</row>
    <row r="60" spans="1:27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</row>
  </sheetData>
  <mergeCells count="3">
    <mergeCell ref="A1:B1"/>
    <mergeCell ref="D16:F16"/>
    <mergeCell ref="B4:D4"/>
  </mergeCells>
  <hyperlinks>
    <hyperlink ref="B1" location="главная!A1" display="←НА ГЛАВНУЮ"/>
    <hyperlink ref="A1:B1" location="главная!A1" display="←НА ГЛАВНУ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</vt:lpstr>
      <vt:lpstr>обработка</vt:lpstr>
      <vt:lpstr>доходы</vt:lpstr>
      <vt:lpstr>главная</vt:lpstr>
      <vt:lpstr>расходы</vt:lpstr>
      <vt:lpstr>параметры</vt:lpstr>
      <vt:lpstr>контакты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dohod5</dc:creator>
  <cp:lastModifiedBy>Пользователь Windows</cp:lastModifiedBy>
  <cp:lastPrinted>2023-05-12T08:08:17Z</cp:lastPrinted>
  <dcterms:created xsi:type="dcterms:W3CDTF">2021-02-02T10:59:51Z</dcterms:created>
  <dcterms:modified xsi:type="dcterms:W3CDTF">2025-04-29T13:31:40Z</dcterms:modified>
</cp:coreProperties>
</file>