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11340" windowHeight="6795" tabRatio="694" activeTab="1"/>
  </bookViews>
  <sheets>
    <sheet name="табл3" sheetId="44" r:id="rId1"/>
    <sheet name="табл9" sheetId="55" r:id="rId2"/>
    <sheet name="табл10" sheetId="57" r:id="rId3"/>
    <sheet name="табл11" sheetId="54" r:id="rId4"/>
    <sheet name="табл12" sheetId="56" r:id="rId5"/>
  </sheets>
  <definedNames>
    <definedName name="_xlnm._FilterDatabase" localSheetId="0" hidden="1">табл3!$A$9:$H$227</definedName>
    <definedName name="_xlnm.Print_Titles" localSheetId="3">табл11!$5:$7</definedName>
    <definedName name="_xlnm.Print_Titles" localSheetId="4">табл12!$6:$7</definedName>
    <definedName name="_xlnm.Print_Titles" localSheetId="0">табл3!$6:$8</definedName>
    <definedName name="_xlnm.Print_Titles" localSheetId="1">табл9!$5:$7</definedName>
    <definedName name="_xlnm.Print_Area" localSheetId="4">табл12!$A$1:$F$334</definedName>
    <definedName name="_xlnm.Print_Area" localSheetId="0">табл3!$B$1:$O$229</definedName>
    <definedName name="_xlnm.Print_Area" localSheetId="1">табл9!$A$1:$J$227</definedName>
  </definedNames>
  <calcPr calcId="125725"/>
</workbook>
</file>

<file path=xl/calcChain.xml><?xml version="1.0" encoding="utf-8"?>
<calcChain xmlns="http://schemas.openxmlformats.org/spreadsheetml/2006/main">
  <c r="O63" i="44"/>
  <c r="F317" i="56"/>
  <c r="E317"/>
  <c r="D317"/>
  <c r="F192"/>
  <c r="E192"/>
  <c r="D192"/>
  <c r="F168"/>
  <c r="E168"/>
  <c r="D168"/>
  <c r="F144"/>
  <c r="E144"/>
  <c r="D144"/>
  <c r="F137"/>
  <c r="E137"/>
  <c r="D137"/>
  <c r="F130"/>
  <c r="E130"/>
  <c r="D130"/>
  <c r="F51"/>
  <c r="E51"/>
  <c r="F50"/>
  <c r="E50"/>
  <c r="F49"/>
  <c r="E49"/>
  <c r="F48"/>
  <c r="E48"/>
  <c r="F47"/>
  <c r="E47"/>
  <c r="F46"/>
  <c r="E46"/>
  <c r="D47"/>
  <c r="D48"/>
  <c r="D49"/>
  <c r="D50"/>
  <c r="D51"/>
  <c r="D46"/>
  <c r="M15" i="54"/>
  <c r="L15"/>
  <c r="K15"/>
  <c r="J15"/>
  <c r="I15"/>
  <c r="I111" i="55"/>
  <c r="I36"/>
  <c r="H36"/>
  <c r="J38"/>
  <c r="I38"/>
  <c r="I37"/>
  <c r="J36"/>
  <c r="J35"/>
  <c r="I35"/>
  <c r="H37"/>
  <c r="H38"/>
  <c r="H35"/>
  <c r="K106"/>
  <c r="J107"/>
  <c r="J104" s="1"/>
  <c r="I107"/>
  <c r="I104"/>
  <c r="H104"/>
  <c r="J99"/>
  <c r="I99"/>
  <c r="H99"/>
  <c r="K100"/>
  <c r="K96"/>
  <c r="K97"/>
  <c r="K98"/>
  <c r="K95"/>
  <c r="J94"/>
  <c r="I94"/>
  <c r="H94"/>
  <c r="K90"/>
  <c r="K80"/>
  <c r="K61"/>
  <c r="J27"/>
  <c r="I27"/>
  <c r="H21"/>
  <c r="H27"/>
  <c r="O27" i="44"/>
  <c r="J37" i="55" l="1"/>
  <c r="I34"/>
  <c r="F45" i="56"/>
  <c r="E45"/>
  <c r="J34" i="55"/>
  <c r="O37" i="44"/>
  <c r="O133"/>
  <c r="O114"/>
  <c r="O123"/>
  <c r="O113" s="1"/>
  <c r="O17"/>
  <c r="O218"/>
  <c r="O215" s="1"/>
  <c r="O105"/>
  <c r="O100"/>
  <c r="O38"/>
  <c r="O19"/>
  <c r="O220"/>
  <c r="O210"/>
  <c r="O200"/>
  <c r="O190"/>
  <c r="O170"/>
  <c r="O135"/>
  <c r="O130"/>
  <c r="O125"/>
  <c r="O120"/>
  <c r="O90"/>
  <c r="O85"/>
  <c r="O75"/>
  <c r="O70"/>
  <c r="O65"/>
  <c r="O60"/>
  <c r="O55"/>
  <c r="O40"/>
  <c r="O29"/>
  <c r="O18"/>
  <c r="F21" i="56"/>
  <c r="F22"/>
  <c r="F23"/>
  <c r="E21"/>
  <c r="E22"/>
  <c r="E23"/>
  <c r="D21"/>
  <c r="D22"/>
  <c r="D23"/>
  <c r="H16" i="55"/>
  <c r="G114" i="44"/>
  <c r="F114"/>
  <c r="E114"/>
  <c r="G38"/>
  <c r="F38"/>
  <c r="F13" s="1"/>
  <c r="E38"/>
  <c r="E13"/>
  <c r="L18"/>
  <c r="K18"/>
  <c r="E18"/>
  <c r="G18"/>
  <c r="E17"/>
  <c r="F325" i="56"/>
  <c r="E325"/>
  <c r="D325"/>
  <c r="F309"/>
  <c r="E309"/>
  <c r="D309"/>
  <c r="F304"/>
  <c r="E304"/>
  <c r="D304"/>
  <c r="F303"/>
  <c r="E303"/>
  <c r="D303"/>
  <c r="F293"/>
  <c r="E293"/>
  <c r="D293"/>
  <c r="F286"/>
  <c r="E286"/>
  <c r="D286"/>
  <c r="F278"/>
  <c r="E278"/>
  <c r="D278"/>
  <c r="F271"/>
  <c r="E271"/>
  <c r="D271"/>
  <c r="F264"/>
  <c r="E264"/>
  <c r="D264"/>
  <c r="F256"/>
  <c r="E256"/>
  <c r="D256"/>
  <c r="F248"/>
  <c r="E248"/>
  <c r="D248"/>
  <c r="F240"/>
  <c r="E240"/>
  <c r="D240"/>
  <c r="F232"/>
  <c r="E232"/>
  <c r="D232"/>
  <c r="F224"/>
  <c r="E224"/>
  <c r="D224"/>
  <c r="F216"/>
  <c r="E216"/>
  <c r="D216"/>
  <c r="F208"/>
  <c r="E208"/>
  <c r="D208"/>
  <c r="F200"/>
  <c r="E200"/>
  <c r="D200"/>
  <c r="F184"/>
  <c r="E184"/>
  <c r="D184"/>
  <c r="F176"/>
  <c r="E176"/>
  <c r="D176"/>
  <c r="F160"/>
  <c r="E160"/>
  <c r="D160"/>
  <c r="F158"/>
  <c r="E158"/>
  <c r="D158"/>
  <c r="F157"/>
  <c r="E157"/>
  <c r="D157"/>
  <c r="F156"/>
  <c r="E156"/>
  <c r="D156"/>
  <c r="F155"/>
  <c r="E155"/>
  <c r="D155"/>
  <c r="F154"/>
  <c r="E154"/>
  <c r="D154"/>
  <c r="F153"/>
  <c r="E153"/>
  <c r="D153"/>
  <c r="F123"/>
  <c r="E123"/>
  <c r="D123"/>
  <c r="F116"/>
  <c r="E116"/>
  <c r="D116"/>
  <c r="F109"/>
  <c r="E109"/>
  <c r="D109"/>
  <c r="F102"/>
  <c r="E102"/>
  <c r="D102"/>
  <c r="F95"/>
  <c r="E95"/>
  <c r="D95"/>
  <c r="F88"/>
  <c r="E88"/>
  <c r="D88"/>
  <c r="F80"/>
  <c r="E80"/>
  <c r="D80"/>
  <c r="F73"/>
  <c r="E73"/>
  <c r="D73"/>
  <c r="F66"/>
  <c r="E66"/>
  <c r="D66"/>
  <c r="F59"/>
  <c r="E59"/>
  <c r="D59"/>
  <c r="F52"/>
  <c r="E52"/>
  <c r="D52"/>
  <c r="E15"/>
  <c r="E14"/>
  <c r="F38"/>
  <c r="E38"/>
  <c r="D38"/>
  <c r="F31"/>
  <c r="E31"/>
  <c r="D31"/>
  <c r="F24"/>
  <c r="E24"/>
  <c r="D24"/>
  <c r="F20"/>
  <c r="E20"/>
  <c r="D20"/>
  <c r="F19"/>
  <c r="E19"/>
  <c r="D19"/>
  <c r="F18"/>
  <c r="E18"/>
  <c r="E10" s="1"/>
  <c r="D18"/>
  <c r="F15"/>
  <c r="M50" i="54"/>
  <c r="L50"/>
  <c r="K50"/>
  <c r="J50"/>
  <c r="I50"/>
  <c r="M31"/>
  <c r="L31"/>
  <c r="K31"/>
  <c r="J31"/>
  <c r="I31"/>
  <c r="M10"/>
  <c r="L10"/>
  <c r="K10"/>
  <c r="J10"/>
  <c r="I10"/>
  <c r="F10" i="56" l="1"/>
  <c r="D301"/>
  <c r="D17"/>
  <c r="D15"/>
  <c r="E301"/>
  <c r="J8" i="54"/>
  <c r="O45" i="44"/>
  <c r="O208"/>
  <c r="O205" s="1"/>
  <c r="O115"/>
  <c r="O110"/>
  <c r="O13"/>
  <c r="O12"/>
  <c r="O34"/>
  <c r="O24"/>
  <c r="O14"/>
  <c r="D14" i="56"/>
  <c r="F301"/>
  <c r="E152"/>
  <c r="F14"/>
  <c r="F152"/>
  <c r="D152"/>
  <c r="D10"/>
  <c r="F11"/>
  <c r="F12"/>
  <c r="E12"/>
  <c r="D12"/>
  <c r="D45"/>
  <c r="E17"/>
  <c r="M8" i="54"/>
  <c r="L8"/>
  <c r="K8"/>
  <c r="I8"/>
  <c r="F17" i="56"/>
  <c r="E11"/>
  <c r="D11"/>
  <c r="O9" i="44" l="1"/>
  <c r="F9" i="56"/>
  <c r="D9"/>
  <c r="E9"/>
  <c r="J39" i="55"/>
  <c r="I39"/>
  <c r="H189"/>
  <c r="I189"/>
  <c r="J189"/>
  <c r="J89" l="1"/>
  <c r="I89"/>
  <c r="H89"/>
  <c r="N114" i="44"/>
  <c r="M114"/>
  <c r="L114"/>
  <c r="N18"/>
  <c r="M18"/>
  <c r="N38"/>
  <c r="M38"/>
  <c r="L38"/>
  <c r="N90"/>
  <c r="M90"/>
  <c r="L90"/>
  <c r="N220"/>
  <c r="N215"/>
  <c r="N210"/>
  <c r="N208"/>
  <c r="N205" s="1"/>
  <c r="N200"/>
  <c r="N190"/>
  <c r="N170"/>
  <c r="N135"/>
  <c r="N130"/>
  <c r="N125"/>
  <c r="N120"/>
  <c r="N115"/>
  <c r="N113"/>
  <c r="N85"/>
  <c r="N75"/>
  <c r="N70"/>
  <c r="N65"/>
  <c r="N60"/>
  <c r="N55"/>
  <c r="N45"/>
  <c r="N40"/>
  <c r="N37"/>
  <c r="N29"/>
  <c r="N24"/>
  <c r="N19"/>
  <c r="N17"/>
  <c r="N14" l="1"/>
  <c r="N110"/>
  <c r="N13"/>
  <c r="M13"/>
  <c r="L13"/>
  <c r="N34"/>
  <c r="N12"/>
  <c r="N9" s="1"/>
  <c r="L45"/>
  <c r="M29" l="1"/>
  <c r="L29"/>
  <c r="L19"/>
  <c r="M19"/>
  <c r="M220"/>
  <c r="M215"/>
  <c r="M210"/>
  <c r="M208"/>
  <c r="M205" s="1"/>
  <c r="M200"/>
  <c r="M190"/>
  <c r="M170"/>
  <c r="M135"/>
  <c r="M130"/>
  <c r="M125"/>
  <c r="M120"/>
  <c r="M115"/>
  <c r="M113"/>
  <c r="M110" s="1"/>
  <c r="M85"/>
  <c r="M75"/>
  <c r="M70"/>
  <c r="M65"/>
  <c r="M60"/>
  <c r="M55"/>
  <c r="M45"/>
  <c r="M40"/>
  <c r="M37"/>
  <c r="M34" s="1"/>
  <c r="M24"/>
  <c r="M17"/>
  <c r="M12" l="1"/>
  <c r="M9" s="1"/>
  <c r="M14"/>
  <c r="H111" i="55"/>
  <c r="H112"/>
  <c r="I112"/>
  <c r="H113"/>
  <c r="I113"/>
  <c r="I110"/>
  <c r="H110"/>
  <c r="J111"/>
  <c r="J112"/>
  <c r="J113"/>
  <c r="J110"/>
  <c r="J199"/>
  <c r="I199"/>
  <c r="H199"/>
  <c r="I84"/>
  <c r="H84"/>
  <c r="J84"/>
  <c r="I79"/>
  <c r="H79"/>
  <c r="J79"/>
  <c r="I74"/>
  <c r="H74"/>
  <c r="J74"/>
  <c r="J69"/>
  <c r="I69"/>
  <c r="H69"/>
  <c r="L113" i="44"/>
  <c r="K113"/>
  <c r="L208"/>
  <c r="L205" s="1"/>
  <c r="L220"/>
  <c r="L215"/>
  <c r="L210"/>
  <c r="L200"/>
  <c r="K200"/>
  <c r="L190"/>
  <c r="L170"/>
  <c r="L135" l="1"/>
  <c r="L130"/>
  <c r="L125"/>
  <c r="L120"/>
  <c r="L110"/>
  <c r="L115"/>
  <c r="L37"/>
  <c r="L34" s="1"/>
  <c r="K37"/>
  <c r="K34" s="1"/>
  <c r="K85"/>
  <c r="L85"/>
  <c r="L75"/>
  <c r="K75"/>
  <c r="L70"/>
  <c r="K70"/>
  <c r="L65"/>
  <c r="L60"/>
  <c r="L55"/>
  <c r="L40"/>
  <c r="L24"/>
  <c r="L17"/>
  <c r="L14" s="1"/>
  <c r="J207" i="55"/>
  <c r="I207"/>
  <c r="J206"/>
  <c r="I206"/>
  <c r="H206"/>
  <c r="J209"/>
  <c r="I209"/>
  <c r="H209"/>
  <c r="J194"/>
  <c r="I194"/>
  <c r="H194"/>
  <c r="J184"/>
  <c r="I184"/>
  <c r="H184"/>
  <c r="J174"/>
  <c r="J64"/>
  <c r="I64"/>
  <c r="H64"/>
  <c r="K220" i="44"/>
  <c r="K215"/>
  <c r="K210"/>
  <c r="K208"/>
  <c r="K205" s="1"/>
  <c r="K195"/>
  <c r="K190"/>
  <c r="K185"/>
  <c r="K180"/>
  <c r="K175"/>
  <c r="K170"/>
  <c r="K165"/>
  <c r="K160"/>
  <c r="K155"/>
  <c r="K150"/>
  <c r="K145"/>
  <c r="K140"/>
  <c r="K135"/>
  <c r="K130"/>
  <c r="K125"/>
  <c r="K120"/>
  <c r="K115"/>
  <c r="K110"/>
  <c r="K65"/>
  <c r="K60"/>
  <c r="K55"/>
  <c r="K45"/>
  <c r="K40"/>
  <c r="K24"/>
  <c r="K19"/>
  <c r="K17"/>
  <c r="K14" s="1"/>
  <c r="J113"/>
  <c r="J110" s="1"/>
  <c r="I113"/>
  <c r="I110" s="1"/>
  <c r="H113"/>
  <c r="H110" s="1"/>
  <c r="G113"/>
  <c r="F113"/>
  <c r="F110" s="1"/>
  <c r="E113"/>
  <c r="E110" s="1"/>
  <c r="J195"/>
  <c r="I195"/>
  <c r="H195"/>
  <c r="G195"/>
  <c r="F195"/>
  <c r="E195"/>
  <c r="J190"/>
  <c r="I190"/>
  <c r="H190"/>
  <c r="G190"/>
  <c r="F190"/>
  <c r="E190"/>
  <c r="J185"/>
  <c r="I185"/>
  <c r="H185"/>
  <c r="G185"/>
  <c r="F185"/>
  <c r="E185"/>
  <c r="J180"/>
  <c r="I180"/>
  <c r="H180"/>
  <c r="G180"/>
  <c r="F180"/>
  <c r="E180"/>
  <c r="J37"/>
  <c r="J34" s="1"/>
  <c r="J65"/>
  <c r="J45"/>
  <c r="J19"/>
  <c r="I170"/>
  <c r="I19"/>
  <c r="J55"/>
  <c r="I220"/>
  <c r="I215"/>
  <c r="I210"/>
  <c r="I208"/>
  <c r="I205" s="1"/>
  <c r="I175"/>
  <c r="I165"/>
  <c r="I160"/>
  <c r="I155"/>
  <c r="I150"/>
  <c r="I145"/>
  <c r="I140"/>
  <c r="I135"/>
  <c r="I130"/>
  <c r="I125"/>
  <c r="I120"/>
  <c r="I115"/>
  <c r="I60"/>
  <c r="I55"/>
  <c r="I45"/>
  <c r="I40"/>
  <c r="I37"/>
  <c r="I34" s="1"/>
  <c r="I24"/>
  <c r="I17"/>
  <c r="I14" s="1"/>
  <c r="J220"/>
  <c r="J215"/>
  <c r="J210"/>
  <c r="J208"/>
  <c r="J205" s="1"/>
  <c r="J175"/>
  <c r="J170"/>
  <c r="J165"/>
  <c r="J160"/>
  <c r="J155"/>
  <c r="J150"/>
  <c r="J145"/>
  <c r="J140"/>
  <c r="J135"/>
  <c r="J130"/>
  <c r="J125"/>
  <c r="J120"/>
  <c r="J115"/>
  <c r="J60"/>
  <c r="J40"/>
  <c r="J24"/>
  <c r="J17"/>
  <c r="J14" s="1"/>
  <c r="H207" i="55"/>
  <c r="H169"/>
  <c r="I169"/>
  <c r="J169"/>
  <c r="J114"/>
  <c r="I114"/>
  <c r="J18"/>
  <c r="I18"/>
  <c r="J17"/>
  <c r="I17"/>
  <c r="J16"/>
  <c r="I16"/>
  <c r="J15"/>
  <c r="J9" s="1"/>
  <c r="I15"/>
  <c r="I9" s="1"/>
  <c r="H17"/>
  <c r="H18"/>
  <c r="H15"/>
  <c r="H9" s="1"/>
  <c r="J219"/>
  <c r="I219"/>
  <c r="J214"/>
  <c r="I214"/>
  <c r="J179"/>
  <c r="I179"/>
  <c r="I174"/>
  <c r="J164"/>
  <c r="I164"/>
  <c r="H164"/>
  <c r="J154"/>
  <c r="I154"/>
  <c r="J149"/>
  <c r="I149"/>
  <c r="J144"/>
  <c r="I144"/>
  <c r="J139"/>
  <c r="I139"/>
  <c r="J134"/>
  <c r="I134"/>
  <c r="J129"/>
  <c r="I129"/>
  <c r="J124"/>
  <c r="I124"/>
  <c r="J119"/>
  <c r="I119"/>
  <c r="J59"/>
  <c r="I59"/>
  <c r="J54"/>
  <c r="I54"/>
  <c r="J49"/>
  <c r="I49"/>
  <c r="J44"/>
  <c r="I44"/>
  <c r="J29"/>
  <c r="I29"/>
  <c r="J19"/>
  <c r="I19"/>
  <c r="H19"/>
  <c r="J24"/>
  <c r="I24"/>
  <c r="H219"/>
  <c r="H214"/>
  <c r="H179"/>
  <c r="H174"/>
  <c r="H154"/>
  <c r="H149"/>
  <c r="H144"/>
  <c r="H139"/>
  <c r="H134"/>
  <c r="H129"/>
  <c r="H124"/>
  <c r="H119"/>
  <c r="H59"/>
  <c r="H54"/>
  <c r="H49"/>
  <c r="H44"/>
  <c r="H39"/>
  <c r="H29"/>
  <c r="H24"/>
  <c r="H135" i="44"/>
  <c r="H114" i="55"/>
  <c r="G13" i="44"/>
  <c r="F208"/>
  <c r="F205" s="1"/>
  <c r="G208"/>
  <c r="G205" s="1"/>
  <c r="H208"/>
  <c r="H205" s="1"/>
  <c r="E208"/>
  <c r="E205" s="1"/>
  <c r="F37"/>
  <c r="G37"/>
  <c r="G34" s="1"/>
  <c r="H37"/>
  <c r="H34" s="1"/>
  <c r="E37"/>
  <c r="F17"/>
  <c r="F14" s="1"/>
  <c r="G17"/>
  <c r="G14" s="1"/>
  <c r="H17"/>
  <c r="H14" s="1"/>
  <c r="E14"/>
  <c r="F220"/>
  <c r="G220"/>
  <c r="H220"/>
  <c r="E220"/>
  <c r="F215"/>
  <c r="H215"/>
  <c r="E215"/>
  <c r="F210"/>
  <c r="G210"/>
  <c r="H210"/>
  <c r="E210"/>
  <c r="F175"/>
  <c r="G175"/>
  <c r="H175"/>
  <c r="E175"/>
  <c r="F170"/>
  <c r="G170"/>
  <c r="H170"/>
  <c r="E170"/>
  <c r="F165"/>
  <c r="G165"/>
  <c r="H165"/>
  <c r="E165"/>
  <c r="F160"/>
  <c r="G160"/>
  <c r="H160"/>
  <c r="E160"/>
  <c r="F155"/>
  <c r="G155"/>
  <c r="H155"/>
  <c r="E155"/>
  <c r="F150"/>
  <c r="G150"/>
  <c r="H150"/>
  <c r="E150"/>
  <c r="F145"/>
  <c r="G145"/>
  <c r="H145"/>
  <c r="E145"/>
  <c r="F140"/>
  <c r="G140"/>
  <c r="H140"/>
  <c r="E140"/>
  <c r="F135"/>
  <c r="G135"/>
  <c r="E135"/>
  <c r="F130"/>
  <c r="G130"/>
  <c r="H130"/>
  <c r="E130"/>
  <c r="F125"/>
  <c r="G125"/>
  <c r="H125"/>
  <c r="E125"/>
  <c r="F120"/>
  <c r="G120"/>
  <c r="H120"/>
  <c r="E120"/>
  <c r="F115"/>
  <c r="G115"/>
  <c r="H115"/>
  <c r="E115"/>
  <c r="F60"/>
  <c r="G60"/>
  <c r="H60"/>
  <c r="E60"/>
  <c r="F55"/>
  <c r="G55"/>
  <c r="H55"/>
  <c r="E55"/>
  <c r="F45"/>
  <c r="G45"/>
  <c r="H45"/>
  <c r="E45"/>
  <c r="F40"/>
  <c r="G40"/>
  <c r="H40"/>
  <c r="E40"/>
  <c r="F24"/>
  <c r="G24"/>
  <c r="H24"/>
  <c r="E24"/>
  <c r="F19"/>
  <c r="G19"/>
  <c r="H19"/>
  <c r="E19"/>
  <c r="I109" i="55"/>
  <c r="I12" i="44" l="1"/>
  <c r="I9" s="1"/>
  <c r="H10" i="55"/>
  <c r="I12"/>
  <c r="H12"/>
  <c r="I204"/>
  <c r="I10"/>
  <c r="J11"/>
  <c r="I11"/>
  <c r="H11"/>
  <c r="J14"/>
  <c r="J12"/>
  <c r="J10"/>
  <c r="H204"/>
  <c r="J204"/>
  <c r="H109"/>
  <c r="E12" i="44"/>
  <c r="E9" s="1"/>
  <c r="H12"/>
  <c r="H9" s="1"/>
  <c r="F12"/>
  <c r="F9" s="1"/>
  <c r="G12"/>
  <c r="G9" s="1"/>
  <c r="G110"/>
  <c r="H14" i="55"/>
  <c r="E34" i="44"/>
  <c r="H34" i="55"/>
  <c r="I14"/>
  <c r="J12" i="44"/>
  <c r="J9" s="1"/>
  <c r="K12"/>
  <c r="K9" s="1"/>
  <c r="F34"/>
  <c r="L12"/>
  <c r="L9" s="1"/>
  <c r="I8" i="55" l="1"/>
  <c r="J8"/>
  <c r="H8"/>
  <c r="J109"/>
</calcChain>
</file>

<file path=xl/sharedStrings.xml><?xml version="1.0" encoding="utf-8"?>
<sst xmlns="http://schemas.openxmlformats.org/spreadsheetml/2006/main" count="1987" uniqueCount="444">
  <si>
    <t>Наименование муниципальной программы, подпрограммы,  основного мероприятия, мероприятия</t>
  </si>
  <si>
    <t>Исполнитель мероприятия (орган местного самоуправления Аннинского муниципального района, иной главный распорядитель средств местного бюджета), Ф.И.О., должность исполнителя)</t>
  </si>
  <si>
    <t xml:space="preserve">Наименование муниципальной программы, подпрограммы, основного мероприятия, мероприятия </t>
  </si>
  <si>
    <t>наименование ответственного исполнителя муниципальной программы Аннинского муниципального района</t>
  </si>
  <si>
    <r>
      <t>1</t>
    </r>
    <r>
      <rPr>
        <sz val="11"/>
        <rFont val="Times New Roman"/>
        <family val="1"/>
        <charset val="204"/>
      </rPr>
      <t xml:space="preserve"> Предусмотрено решением совета народных депутатов Аннинского муниципального района в бюджете на конец отчетного периода.</t>
    </r>
  </si>
  <si>
    <t>предусмотрено решением совета народных депутатов Аннинского муниципального района о бюджете в отчетном году</t>
  </si>
  <si>
    <t xml:space="preserve">Расходы местного бюджета за отчетный период,  тыс. руб. </t>
  </si>
  <si>
    <t>районный бюджет</t>
  </si>
  <si>
    <t>Наименование ответственного исполнителя, исполнителя - главного распорядителя средств районного бюджета (далее - ГРБС)</t>
  </si>
  <si>
    <t>Расходы районного бюджета по годам реализации муниципальной программы, тыс. руб.</t>
  </si>
  <si>
    <t xml:space="preserve">Расходы районного бюджета за отчетный год, 
тыс. руб. </t>
  </si>
  <si>
    <t>Наименование ответственного исполнителя, исполнителя -главного распорядителя средств районного бюджета (далее - ГРБС)</t>
  </si>
  <si>
    <t>2014
(первый год реализации)</t>
  </si>
  <si>
    <t>Подпрограмма 1</t>
  </si>
  <si>
    <t>Развитие и обеспечение доступности</t>
  </si>
  <si>
    <t>дошкольного образования</t>
  </si>
  <si>
    <t>Развитие инфраструктуры доступности</t>
  </si>
  <si>
    <t>качественного дошкольного</t>
  </si>
  <si>
    <t>образования</t>
  </si>
  <si>
    <t>Основные мероприятия 1.2</t>
  </si>
  <si>
    <t>Основное 
мероприятие 1.3</t>
  </si>
  <si>
    <t xml:space="preserve">Подпрограмма 2 </t>
  </si>
  <si>
    <t>Развитие общего образования</t>
  </si>
  <si>
    <t>Основные мероприятия 2.1</t>
  </si>
  <si>
    <t>Обеспечение доступности качественного общего образования, обеспечение транспортной доступности</t>
  </si>
  <si>
    <t>Основные мероприятия 2.2</t>
  </si>
  <si>
    <t xml:space="preserve">Обеспечение деятельности  образовательных учреждений </t>
  </si>
  <si>
    <t xml:space="preserve">Основное 
мероприятие 2.3 </t>
  </si>
  <si>
    <t xml:space="preserve">Основное 
мероприятие 2.4 </t>
  </si>
  <si>
    <t>Развитие кадрового потенциала системы общего образования</t>
  </si>
  <si>
    <t>Программа 3</t>
  </si>
  <si>
    <t>Развитие системы воспитания, дополнительного образования, вовлечение молодежи в социальную практику и социальная защита детей.</t>
  </si>
  <si>
    <t xml:space="preserve">Основное 
мероприятие 3.1 </t>
  </si>
  <si>
    <t>Обеспечение деятельности учреждений дополнительного образования</t>
  </si>
  <si>
    <t xml:space="preserve">Основное 
мероприятие 3.2 </t>
  </si>
  <si>
    <t>Развитие кадрового потенциала системы дополнительного образования детей</t>
  </si>
  <si>
    <t xml:space="preserve">Основное 
мероприятие 3.3 </t>
  </si>
  <si>
    <t>Вовлечение молодёжи в социальную практику, мероприятия связанные с вовлечением молодёжи в социальную практику</t>
  </si>
  <si>
    <t xml:space="preserve">Основное 
мероприятие 3.4 </t>
  </si>
  <si>
    <t>Мероприятия по организации летней оздоровительной компании</t>
  </si>
  <si>
    <t xml:space="preserve">Основное 
мероприятие 3.5 </t>
  </si>
  <si>
    <t>Мероприятия по организации деятельности центра трудовой адаптации детей и подростков</t>
  </si>
  <si>
    <t>Основное 
мероприятие 3.6</t>
  </si>
  <si>
    <t>Обеспечение выплат единовременного пособия при всех формах устройства детей, лишенных родительского попечения, в семью</t>
  </si>
  <si>
    <t xml:space="preserve">Основное 
мероприятие 3.7 </t>
  </si>
  <si>
    <t xml:space="preserve">Обеспечение выплат приемной семье на содержание подопечных детей </t>
  </si>
  <si>
    <t xml:space="preserve">Основное 
мероприятие 3.8 </t>
  </si>
  <si>
    <t xml:space="preserve">Основное 
мероприятие 3.9 </t>
  </si>
  <si>
    <t xml:space="preserve">Основное 
мероприятие 3.10 </t>
  </si>
  <si>
    <t xml:space="preserve">Основное 
мероприятие 3.11 </t>
  </si>
  <si>
    <t xml:space="preserve">Основное 
мероприятие 3.12 </t>
  </si>
  <si>
    <t xml:space="preserve">Основное 
мероприятие 3.13 </t>
  </si>
  <si>
    <t>Мероприятия по допризывной подготовке молодёжи</t>
  </si>
  <si>
    <t xml:space="preserve">Основное 
мероприятие 3.14 </t>
  </si>
  <si>
    <t>Программа 4</t>
  </si>
  <si>
    <t>Основное 
мероприятие  4.1</t>
  </si>
  <si>
    <t>Основное 
мероприятие  4.2</t>
  </si>
  <si>
    <t>Основное 
мероприятие  4.3</t>
  </si>
  <si>
    <r>
      <t xml:space="preserve">юридические лица </t>
    </r>
    <r>
      <rPr>
        <b/>
        <vertAlign val="superscript"/>
        <sz val="10"/>
        <rFont val="Times New Roman"/>
        <family val="1"/>
        <charset val="204"/>
      </rPr>
      <t>1</t>
    </r>
  </si>
  <si>
    <t>нет</t>
  </si>
  <si>
    <t>Развитие и обеспечение доступности дошкольного образования</t>
  </si>
  <si>
    <t xml:space="preserve">Развитие инфраструктуры доступности качественного дошкольного образования </t>
  </si>
  <si>
    <t>Обеспечение деятельности дошкольных образовательных учреждений</t>
  </si>
  <si>
    <t>Основное мероприятие 1.3</t>
  </si>
  <si>
    <t>Подпрограмма 2</t>
  </si>
  <si>
    <t>Основное мероприятие  2.1</t>
  </si>
  <si>
    <t>Основное мероприятие  2.2</t>
  </si>
  <si>
    <t>Обеспечение деятельности образовательных учреждений</t>
  </si>
  <si>
    <t>Подпрограмма 3</t>
  </si>
  <si>
    <t>Развитие системы воспитания, дополнительного образования, вовлечения молодёжи в социальную практику и социальная защита детей.</t>
  </si>
  <si>
    <t>Основное мероприятие 3.1</t>
  </si>
  <si>
    <t>Основное мероприятие 3.2</t>
  </si>
  <si>
    <t>Основное мероприятие 3.3</t>
  </si>
  <si>
    <t>Вовлечение молодежи в социальную практику, мероприятия связанные с вовлечением молодёжи в социальную практику</t>
  </si>
  <si>
    <t>Основное мероприятие 3.4</t>
  </si>
  <si>
    <t>Мероприятия по организации летней оздоровительной кампании.</t>
  </si>
  <si>
    <t>Основное мероприятие 3.5</t>
  </si>
  <si>
    <t>Основное мероприятие 3.12</t>
  </si>
  <si>
    <t xml:space="preserve">Мероприятия по допризывной подготовке молодёжи </t>
  </si>
  <si>
    <t>Основное мероприятие  4.1</t>
  </si>
  <si>
    <t>Основное мероприятие  4.2</t>
  </si>
  <si>
    <t>Основное мероприятие  4.3</t>
  </si>
  <si>
    <t>местный бюджет</t>
  </si>
  <si>
    <t>РзПр</t>
  </si>
  <si>
    <t>0701</t>
  </si>
  <si>
    <t>всего,  в том числе</t>
  </si>
  <si>
    <t>924</t>
  </si>
  <si>
    <t>средства юр. и физ.лиц</t>
  </si>
  <si>
    <t>в том числе</t>
  </si>
  <si>
    <t>Развитие инфроструктуры доступности качественного дошкольного образования</t>
  </si>
  <si>
    <t>0702</t>
  </si>
  <si>
    <t>Основное мероприятие 2.3</t>
  </si>
  <si>
    <t>Основное мероприятие 2.4</t>
  </si>
  <si>
    <t>Основное мероприятие  3.1</t>
  </si>
  <si>
    <t>Основное мероприятие  3.2</t>
  </si>
  <si>
    <t>Основное мероприятие  3.3</t>
  </si>
  <si>
    <t>0707</t>
  </si>
  <si>
    <t>Основное мероприятие  3.4</t>
  </si>
  <si>
    <t>Мероприятия по организации летней оздоровительной компании.</t>
  </si>
  <si>
    <t>Основное мероприятие  3.5</t>
  </si>
  <si>
    <t>Основное мероприятие  3.6</t>
  </si>
  <si>
    <t>Основное мероприятие  3.7</t>
  </si>
  <si>
    <t>Обеспечение выплат  семьям опекунов на содержание подопечных детей (0237820)</t>
  </si>
  <si>
    <t>1004</t>
  </si>
  <si>
    <t>Основное мероприятие  3.8</t>
  </si>
  <si>
    <t>Основное мероприятие  3.9</t>
  </si>
  <si>
    <t>Обеспечение выплат приемной семье на содержание подопечных детей</t>
  </si>
  <si>
    <t>Основное мероприятие  3.10</t>
  </si>
  <si>
    <t>Основное мероприятие  3.11</t>
  </si>
  <si>
    <t>Выплата единовременного пособия при устройстве в семью ребенка-инвалида или ребенка, достигшего возраста 10 лет, а также при одновременной передаче на воспитание в семью ребенка вместе с его братьями (сестрами)</t>
  </si>
  <si>
    <t>Основное мероприятие  3.12</t>
  </si>
  <si>
    <t>Основное мероприятие  3.13</t>
  </si>
  <si>
    <t>0113</t>
  </si>
  <si>
    <t>Основное мероприятие  3.14</t>
  </si>
  <si>
    <t>Подпрограмма 4</t>
  </si>
  <si>
    <t>0709</t>
  </si>
  <si>
    <t>Муниципальная программа</t>
  </si>
  <si>
    <t>федеральный бюджет</t>
  </si>
  <si>
    <t>в том числе:</t>
  </si>
  <si>
    <t>Ф.И.О.</t>
  </si>
  <si>
    <t>подпись</t>
  </si>
  <si>
    <t>Главный бухгалтер</t>
  </si>
  <si>
    <t>МП</t>
  </si>
  <si>
    <t>Руководитель</t>
  </si>
  <si>
    <t>всего</t>
  </si>
  <si>
    <t>№ п/п</t>
  </si>
  <si>
    <t>…..</t>
  </si>
  <si>
    <t>Основное мероприятие 1.1</t>
  </si>
  <si>
    <t>Основное мероприятие 1.2</t>
  </si>
  <si>
    <t>Основное мероприятие 2.1</t>
  </si>
  <si>
    <t>Статус</t>
  </si>
  <si>
    <t>ГРБС</t>
  </si>
  <si>
    <t>ЦСР</t>
  </si>
  <si>
    <t>ВР</t>
  </si>
  <si>
    <t>областной бюджет</t>
  </si>
  <si>
    <t>юридические лица</t>
  </si>
  <si>
    <t>всего, в том числе:</t>
  </si>
  <si>
    <t>Код бюджетной классификации</t>
  </si>
  <si>
    <t>Таблица 11</t>
  </si>
  <si>
    <t>Таблица 12</t>
  </si>
  <si>
    <r>
      <rPr>
        <vertAlign val="superscript"/>
        <sz val="11"/>
        <rFont val="Times New Roman"/>
        <family val="1"/>
        <charset val="204"/>
      </rPr>
      <t xml:space="preserve">1 </t>
    </r>
    <r>
      <rPr>
        <sz val="11"/>
        <rFont val="Times New Roman"/>
        <family val="1"/>
        <charset val="204"/>
      </rPr>
      <t>При наличии отклонений плановых сроков реализации мероприятий от фактических приводится краткое описание проблем, а при отсутствии отклонений указывается "нет".</t>
    </r>
  </si>
  <si>
    <t>Плановый срок</t>
  </si>
  <si>
    <t>Фактический срок</t>
  </si>
  <si>
    <t xml:space="preserve">запланированные </t>
  </si>
  <si>
    <t>достигнутые</t>
  </si>
  <si>
    <t>Источники ресурсного обеспечения</t>
  </si>
  <si>
    <t xml:space="preserve">территориальные              государственные внебюджетные фонды                        </t>
  </si>
  <si>
    <t>кассовое исполнение на отчетную дату</t>
  </si>
  <si>
    <t xml:space="preserve">федеральный бюджет </t>
  </si>
  <si>
    <t>физические лица</t>
  </si>
  <si>
    <r>
      <t xml:space="preserve">Проблемы, возникшие в ходе реализации мероприятия 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
</t>
    </r>
  </si>
  <si>
    <t xml:space="preserve">кассовый план  на отчетную 
дату </t>
  </si>
  <si>
    <t>Таблица 9</t>
  </si>
  <si>
    <t xml:space="preserve">начала реализации
мероприятия в отчетном году </t>
  </si>
  <si>
    <t xml:space="preserve">окончания реализации
мероприятия
в отчетном году  </t>
  </si>
  <si>
    <t xml:space="preserve">Результаты реализации мероприятий </t>
  </si>
  <si>
    <t>Таблица 3</t>
  </si>
  <si>
    <t>лимит на  год</t>
  </si>
  <si>
    <t>фактическое финансирование</t>
  </si>
  <si>
    <t xml:space="preserve">Расходы за отчетный период,  тыс. руб. </t>
  </si>
  <si>
    <t>Основное мероприятие 2.2</t>
  </si>
  <si>
    <r>
      <t>лимит на год</t>
    </r>
    <r>
      <rPr>
        <vertAlign val="superscript"/>
        <sz val="12"/>
        <rFont val="Times New Roman"/>
        <family val="1"/>
        <charset val="204"/>
      </rPr>
      <t>1</t>
    </r>
  </si>
  <si>
    <t>кассовый план  на отчетную дату</t>
  </si>
  <si>
    <t>МУНИЦИПАЛЬНАЯ ПРОГРАММА</t>
  </si>
  <si>
    <t xml:space="preserve">Наименование муниципальной программы, подпрограммы, основного мероприятия </t>
  </si>
  <si>
    <t>2015
(второй год реализации)</t>
  </si>
  <si>
    <t xml:space="preserve">2016
(третий год реализации) </t>
  </si>
  <si>
    <t>2017   (четвертый год реализации)</t>
  </si>
  <si>
    <t>в том числе по ГРБС:  924</t>
  </si>
  <si>
    <t>Обеспечение деятельности дошкольных образовательных учреждений , повышение качества дошкольного образования</t>
  </si>
  <si>
    <t>Создание условий  введения ФГОС ДО</t>
  </si>
  <si>
    <t>Обеспечение доступности качественного общего образования,  транспортной доступности</t>
  </si>
  <si>
    <t>Обеспечение государственных гарантий  на получение  бесплатного общего образования</t>
  </si>
  <si>
    <t>Совершенствование организации школьного питания</t>
  </si>
  <si>
    <t xml:space="preserve">Основное 
мероприятие 2.5 </t>
  </si>
  <si>
    <t xml:space="preserve">Обеспечение выплат  семьям опекунов на содержание подопечных детей </t>
  </si>
  <si>
    <t xml:space="preserve"> Обеспечение выплаты вознаграждения, причитающегося приемному родителю</t>
  </si>
  <si>
    <t>Обеспечение выплаты единовременного пособия при передаче ребенка  в семью</t>
  </si>
  <si>
    <t>Обеспечение выплат единовременного пособия при устройстве в семью ребенка-инвалида или ребенка, достигшего 10 лет, а так же при одновременной передаче на воспитание в семью ребенка вместе с его братьями (сестрами)</t>
  </si>
  <si>
    <t>Обеспечение выполнения переданных полномочий по организации и осуществлению деятельности по опеке и попечительству</t>
  </si>
  <si>
    <t>Обеспечение выплаты компенсации части родительской платы за присмотр и уход за детьми в дошкольных образовательных учреждениях</t>
  </si>
  <si>
    <t>Обеспечение развития инфроструктуры и организационно-экономических механизмов, обеспечивающих максимально равную доступность услуг общего и дополнительного образования Аннинского муниципального района</t>
  </si>
  <si>
    <t>Развитие кадрового потенциала прочих учреждений подведомственных отделу образования, опеки и попечительства</t>
  </si>
  <si>
    <t>Обеспечение деятельности дошкольных образовательных учреждений, повышение качества дошкольного образования</t>
  </si>
  <si>
    <t xml:space="preserve">Создание условий по введению ФГОС ДО </t>
  </si>
  <si>
    <t>Основное мероприятие  2.3</t>
  </si>
  <si>
    <t>Обеспечение государственных гарантий на получение бесплатного общего образования</t>
  </si>
  <si>
    <t>Основное мероприятие  2.4</t>
  </si>
  <si>
    <t>Основное мероприятие  2.5</t>
  </si>
  <si>
    <t>Основное мероприятие 3.6</t>
  </si>
  <si>
    <t>Обеспечение выплат единовременного пособия при всех формах устройства детей, лишенных родительского попечения</t>
  </si>
  <si>
    <t>Основное мероприятие 3.7</t>
  </si>
  <si>
    <t>Обеспечение выплат семьям опекунов на содержание подопечных детей</t>
  </si>
  <si>
    <t>Основное мероприятие 3.8</t>
  </si>
  <si>
    <t>Обеспечение выплат приёмной семье на содержание подопечных детей</t>
  </si>
  <si>
    <t>Основное мероприятие 3.9</t>
  </si>
  <si>
    <t>обеспечение выплат вознаграждения, причитающегося приемному родителю</t>
  </si>
  <si>
    <t>Основное мероприятие 3.10</t>
  </si>
  <si>
    <t>Обеспечение выплаты единовременного пособия при передачи ребенка в семью</t>
  </si>
  <si>
    <t>Основное мероприятие 3.11</t>
  </si>
  <si>
    <t>Обеспечение выплат единовременного пособия при устройстве в семью ребенка инвалида или ребенка достигшего 10 лет, а так же при одновременной передачи на воспитание в семью ребенка вместе с его братьями, сестрами</t>
  </si>
  <si>
    <t>Основное мероприятие 3.13</t>
  </si>
  <si>
    <t>Основное мероприятие 3.14</t>
  </si>
  <si>
    <t>Обеспечение выполнения переданных полномочий по организации и осуществлению деятельности по опеки и попечительству</t>
  </si>
  <si>
    <t>Обеспечение выплат компенсации части родительской платы за присмотр и уход за детьми в дошкольных образовательных организациях</t>
  </si>
  <si>
    <t>Обеспечение развития инфраструктуры и организационно-экономических механизмов, обеспечивающих максимально равную доступность услуг общего и дополнительного образования Аннинского муниципального района</t>
  </si>
  <si>
    <t>Финансовое обеспечение фунции аппарата управления отдела образования, опеки и попечительства администрации Аннинского муниципального района и прочих учреждений образования, подведомственных отделу образования, опеки и попечительства</t>
  </si>
  <si>
    <t>Основное мероприятие 2.5</t>
  </si>
  <si>
    <t>Таблица 10</t>
  </si>
  <si>
    <t>Наименование показателя (индикатора)</t>
  </si>
  <si>
    <t>Ед. измерения</t>
  </si>
  <si>
    <t>Значения показателей (индикаторов) муниципальной программы, подпрограммы, основного мероприятия</t>
  </si>
  <si>
    <t>Обоснование отклонений значений показателя (индикатора) на конец отчетного года (при наличии)</t>
  </si>
  <si>
    <t>отчетный год</t>
  </si>
  <si>
    <t>1.1</t>
  </si>
  <si>
    <t>Равитие инфраструктуры доступности качественного дошкольного образования</t>
  </si>
  <si>
    <t>Ед.</t>
  </si>
  <si>
    <t>1.2</t>
  </si>
  <si>
    <t>1.3</t>
  </si>
  <si>
    <t>Создание условий по введению ФГОС ДО</t>
  </si>
  <si>
    <t>2               Развитие общего образования</t>
  </si>
  <si>
    <t>2.1</t>
  </si>
  <si>
    <t>2.2</t>
  </si>
  <si>
    <t>2.3</t>
  </si>
  <si>
    <t>показатель выполнен</t>
  </si>
  <si>
    <t>2.4</t>
  </si>
  <si>
    <t>2.5</t>
  </si>
  <si>
    <t>3                   Развитие системы воспитания, дополнительного образования, вовлечение молодёжи в социальную практику и социальная защита детей</t>
  </si>
  <si>
    <t>3.1</t>
  </si>
  <si>
    <t>Чел.</t>
  </si>
  <si>
    <t>3.2</t>
  </si>
  <si>
    <t>3.3</t>
  </si>
  <si>
    <t>Вовлечение молодежи в социальную практику, мероприятия связанные с вовлечением молодежи в социальную практику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</si>
  <si>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</si>
  <si>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</si>
  <si>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</si>
  <si>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</si>
  <si>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</si>
  <si>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</si>
  <si>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</si>
  <si>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</si>
  <si>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</si>
  <si>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Мероприятия по допризывной подготовке молодежи</t>
  </si>
  <si>
    <t>3.13</t>
  </si>
  <si>
    <t>Выполнение переданных полномочий по организации и осуществлению деятельности по опеке и попечительству</t>
  </si>
  <si>
    <t>3.14</t>
  </si>
  <si>
    <t>4.1</t>
  </si>
  <si>
    <t>4.2.</t>
  </si>
  <si>
    <t>4.3</t>
  </si>
  <si>
    <r>
      <rPr>
        <vertAlign val="superscript"/>
        <sz val="12"/>
        <rFont val="Times New Roman"/>
        <family val="1"/>
        <charset val="204"/>
      </rPr>
      <t xml:space="preserve">1 </t>
    </r>
    <r>
      <rPr>
        <sz val="12"/>
        <rFont val="Times New Roman"/>
        <family val="1"/>
        <charset val="204"/>
      </rPr>
      <t>В графе приводится фактическое значение показателя или индикатора за год, предшествующий отчетному.</t>
    </r>
  </si>
  <si>
    <t>2018   (пятый год реализации)</t>
  </si>
  <si>
    <t>0230380310</t>
  </si>
  <si>
    <t>02304S8320</t>
  </si>
  <si>
    <t>0230581400</t>
  </si>
  <si>
    <t>0230652600</t>
  </si>
  <si>
    <t>0231178220</t>
  </si>
  <si>
    <t>0231288340</t>
  </si>
  <si>
    <t>0231478150</t>
  </si>
  <si>
    <t>0240200590</t>
  </si>
  <si>
    <t>0240380230</t>
  </si>
  <si>
    <t>0220478120</t>
  </si>
  <si>
    <t>0220480230</t>
  </si>
  <si>
    <t>0220378120</t>
  </si>
  <si>
    <t>0220200590</t>
  </si>
  <si>
    <t>0210100590</t>
  </si>
  <si>
    <t>0230100590</t>
  </si>
  <si>
    <t>0210378290</t>
  </si>
  <si>
    <t xml:space="preserve">показатель выполнен </t>
  </si>
  <si>
    <t>Созданы условия, отвечающие требованиям безопасности обучающихся</t>
  </si>
  <si>
    <t>развита модель молодежного самоуправления и сасоорганизации в ученических, трудовых коллективах</t>
  </si>
  <si>
    <t xml:space="preserve">созданы финансово-экономические, организационные и прововые механизмы, обеспечивающие стабилизацию и развитие системы оздоровления, отдыха и занятости детей и подростков </t>
  </si>
  <si>
    <t>поддержка детей- сирот и детей оставшихся без попечения родителей  15 ед.</t>
  </si>
  <si>
    <t xml:space="preserve">организовано финансирование специалистов, осуществляющих координацию деятельности опеки и попечительства в районе </t>
  </si>
  <si>
    <t xml:space="preserve">формирование у юношей первичных знаний, умений и навыков, необходимых для службы в ВС РФ,воспитание патриотизма  </t>
  </si>
  <si>
    <t xml:space="preserve">формирование у юношей первичных знаний, умений и навыков, необходимых для службы в ВС РФ,воспитание патриотизма </t>
  </si>
  <si>
    <t xml:space="preserve">выполнено задание по оказанию муниципальных услуг по реализации образовательных программ всех уровней образовательных учреждений </t>
  </si>
  <si>
    <t xml:space="preserve">проведены экспертные оценки деятельности педагогов в рамках аттестации педагогических работников муниципальных учреждений </t>
  </si>
  <si>
    <t>проведение курсов повышения квалификации работников</t>
  </si>
  <si>
    <t xml:space="preserve">разработаны и внедрены инновационные механизмы обеспечения высокого качества дошкольного образования </t>
  </si>
  <si>
    <t xml:space="preserve">сформирован механизм обеспечения доступности качественных образовательных услуг общего образования детям с ограниченными возможностями здоровья,организацию их психолого-педагогического сопровождения, внедрение современных моделей и технологий </t>
  </si>
  <si>
    <t xml:space="preserve">создана открытая система информирования граждан о качестве общего образования,внедрение новых финансово-экономических и организационно-управленческих механизмов </t>
  </si>
  <si>
    <t xml:space="preserve">созданы условия для 100% охвата двухразовым горячим питанием </t>
  </si>
  <si>
    <t xml:space="preserve">Обеспечение выплаты вознаграждения, причитающегося приемному родителю </t>
  </si>
  <si>
    <t>Обеспечение выплаты единовременного пособия при передаче ребенка на воспитание в семью</t>
  </si>
  <si>
    <t>Обеспечение выплат единовременного пособия при устройстве в семью ребенка-инвалида или ребенка, достигшего возраста 10 лет, а также при одновременной передаче на воспитание в семью ребенка вместе с его братьями (сестрами)</t>
  </si>
  <si>
    <t>Обеспечение  выполнения переданных полномочий по организации и осуществлению деятельности по опеке и попечительству</t>
  </si>
  <si>
    <t>2019   (шестой год реализации)</t>
  </si>
  <si>
    <t xml:space="preserve"> родители принявшие детей на воспитание в семье (7 семей)</t>
  </si>
  <si>
    <t>Обеспечение выплаты вознаграждения, причитающегося приемному родителю</t>
  </si>
  <si>
    <t>Обеспечение  выплат единовременного пособия при устройстве в семью ребенка инвалида или ребенка, достигшего возраста 10 лет, а также при одновременной передаче на воспитание в семью ребенка вместе с его братьями (сестрами)</t>
  </si>
  <si>
    <t>Обеспечение выплаты единовременного пособия при передаче ребенка в семью</t>
  </si>
  <si>
    <t>Основное 
мероприятие 2.6</t>
  </si>
  <si>
    <t xml:space="preserve">Основное 
мероприятие 3.15 </t>
  </si>
  <si>
    <t>Мероприятия в сфере осуществления отдельных государственных полномочий по осуществлению деятельности по профилактике безнадзорности и правонарушений несовершеннолетних</t>
  </si>
  <si>
    <t xml:space="preserve">Основное 
мероприятие 3.16 </t>
  </si>
  <si>
    <t>Введение механизма персонифицированного финансирования в системе  дополнительного образования детей</t>
  </si>
  <si>
    <t xml:space="preserve">Основное 
мероприятие 3.17 </t>
  </si>
  <si>
    <t>2020   (седьмой год реализации)</t>
  </si>
  <si>
    <t>Основное мероприятие  2.6</t>
  </si>
  <si>
    <t>Основное мероприятие 3.15</t>
  </si>
  <si>
    <t>Основное мероприятие 3.16</t>
  </si>
  <si>
    <t>Основное мероприятие 3.17</t>
  </si>
  <si>
    <t>Оснащение образовательных учреждений в сфере культуры (детских школ искусств и училищ) музыкальными инструментами, оборудованием и учебными материалами)</t>
  </si>
  <si>
    <t>Основное мероприятие 2.6</t>
  </si>
  <si>
    <t>Основное мероприятие  3.15</t>
  </si>
  <si>
    <t>Основное мероприятие  3.16</t>
  </si>
  <si>
    <t>Основное мероприятие  3.17</t>
  </si>
  <si>
    <t>0220100590</t>
  </si>
  <si>
    <t>022Е151690</t>
  </si>
  <si>
    <t>0220500590</t>
  </si>
  <si>
    <t>02205S8130</t>
  </si>
  <si>
    <t>0703</t>
  </si>
  <si>
    <t>2021   (восьмой год реализации)</t>
  </si>
  <si>
    <t>Основное мероприятие 2.7</t>
  </si>
  <si>
    <t>Основное мероприятие 2.8</t>
  </si>
  <si>
    <t>Основное мероприятие 2.9</t>
  </si>
  <si>
    <t>Основное мероприятие 2.10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</si>
  <si>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</si>
  <si>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«Организация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организациях».</t>
  </si>
  <si>
    <t>«Обеспечение выплат ежемесячного денежного вознаграждения за классное руководство педагогическим работникам государственных образовательных организаций субъектов Российской Федерации и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образовательные  программы».</t>
  </si>
  <si>
    <t xml:space="preserve">Создание в общеобразовательных организациях, расположенных в сельской местности и малых городах, условий для занятий физической культурой и спортом </t>
  </si>
  <si>
    <t>Основное мероприятие  3.18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</si>
  <si>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</si>
  <si>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022Е452100</t>
  </si>
  <si>
    <t>02205L3040</t>
  </si>
  <si>
    <t>0220353030</t>
  </si>
  <si>
    <t>02 2 Е2 50970</t>
  </si>
  <si>
    <t>Основное мероприятие  2.7</t>
  </si>
  <si>
    <t>Основное мероприятие  2.8</t>
  </si>
  <si>
    <t>Основное мероприятие  2.9</t>
  </si>
  <si>
    <t>Основное мероприятие  2.10</t>
  </si>
  <si>
    <t>Основное мероприятие 3.18</t>
  </si>
  <si>
    <t>Основное 
мероприятие 2.7</t>
  </si>
  <si>
    <t>Основное 
мероприятие 2.8</t>
  </si>
  <si>
    <t>Основное 
мероприятие 2.9</t>
  </si>
  <si>
    <t>Основное 
мероприятие 2.10</t>
  </si>
  <si>
    <t>Основное 
мероприятие 3.18</t>
  </si>
  <si>
    <t>2.6</t>
  </si>
  <si>
    <t>2.7</t>
  </si>
  <si>
    <t>2.8</t>
  </si>
  <si>
    <t>2.9</t>
  </si>
  <si>
    <t>2.10</t>
  </si>
  <si>
    <t>100% обучающихся 1-4 классов обеспечены бесплатным горячим питанием.</t>
  </si>
  <si>
    <t>100% педагогических работников общеобразовательных учреждений получили денежное вознаграждение за классное руководство.</t>
  </si>
  <si>
    <t>3.15</t>
  </si>
  <si>
    <t>3.16</t>
  </si>
  <si>
    <t>3.17</t>
  </si>
  <si>
    <t>3.18</t>
  </si>
  <si>
    <t>создание современной инфраструктуры для творческой самореализации и досуга населения.</t>
  </si>
  <si>
    <t>оказана помощь несовершеннолетним, оказавшимся в трудной жизненной ситуации и их семьям, семьям социального риска</t>
  </si>
  <si>
    <t xml:space="preserve">В 20 учреждениях  создана инфраструктура доступности дошкольного образования </t>
  </si>
  <si>
    <t>развитие материально-технического оснащения и формирование современной предметно-развивающей среды в соответствии с требованиями ФГОС ДО</t>
  </si>
  <si>
    <t>проведен ремонт спортивного зала и обновлена материально-техническая база  в 1 общеобразовательном  учреждении.</t>
  </si>
  <si>
    <t xml:space="preserve">заработная плата педагогов дополнительного образования составляет 100% средней зарплаты учителей общеобразовательных учреждений </t>
  </si>
  <si>
    <t>2022   (девятый год реализации)</t>
  </si>
  <si>
    <t xml:space="preserve"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</si>
  <si>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</si>
  <si>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Н.О. Корнилова</t>
  </si>
  <si>
    <t>И.А. Груздева</t>
  </si>
  <si>
    <t>02202S8100</t>
  </si>
  <si>
    <t>0230280590</t>
  </si>
  <si>
    <t>Н.О.Корнилова</t>
  </si>
  <si>
    <t>2023   (десятый год реализации)</t>
  </si>
  <si>
    <t>Основное мероприятие 2.11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</si>
  <si>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</si>
  <si>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022ЕВ5179F</t>
  </si>
  <si>
    <t>111,119</t>
  </si>
  <si>
    <t>социальная поддержка детей-сирот и детей оставшихся без попечения родителей  47 чел.</t>
  </si>
  <si>
    <t>компенсация части родительской платы выплачена  85 чел.</t>
  </si>
  <si>
    <t>Основное мероприятие  2.11</t>
  </si>
  <si>
    <t>Основное 
мероприятие 2.11</t>
  </si>
  <si>
    <t>2.11</t>
  </si>
  <si>
    <t xml:space="preserve">Руководитель отдела </t>
  </si>
  <si>
    <t xml:space="preserve">В 20 учреждении  создана инфраструктура доступности дошкольного образования </t>
  </si>
  <si>
    <t>обеспечена транспортная доступность к общеобразовательным учреждениям для обучающихся независимо от места их проживания (17 ед.транспорта)</t>
  </si>
  <si>
    <t>расширен охват детей мероприятиями дополнительного образования, введены дополнительные места для увеличения охвата детей</t>
  </si>
  <si>
    <t>увеличен охват детей мероприятиями дополнительного образования</t>
  </si>
  <si>
    <t xml:space="preserve">увеличение охвата детей программами дополнительного образования  </t>
  </si>
  <si>
    <t>Основное мероприятие 2.12</t>
  </si>
  <si>
    <t>«Обновление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организациях»</t>
  </si>
  <si>
    <t>1102</t>
  </si>
  <si>
    <t>02301S8790</t>
  </si>
  <si>
    <t>введены ставки советников директора по воспитанию и взаимодействию с детскими общественными объединениями в общеобразовательных организациях (8,5 шт.ед)</t>
  </si>
  <si>
    <t>трудовую практику в общеобразовательных учреждениях проходило 128 чел</t>
  </si>
  <si>
    <t xml:space="preserve">Расходы районного бюджета на реализацию муниципальной программы Аннинского муниципального района" Развитие образования на  2014-2028 годы"  отчет на 01.01.2025 года </t>
  </si>
  <si>
    <t>2024   (одиннадцатый год реализации)</t>
  </si>
  <si>
    <t>Основное мероприятие 2.13</t>
  </si>
  <si>
    <t>Основное мероприятие 2.14</t>
  </si>
  <si>
    <t>«Обеспечение выплат ежемесячного денежного вознаграждения советникам  директоров по воспитанию и взаимодействию с детскими общественными объединениями  в общеобразовательных организациях»</t>
  </si>
  <si>
    <t>«Организация бесплатного питания обучающихся из многодетных семей в муниципальных  общеобразовательных организациях»</t>
  </si>
  <si>
    <t>"Развитие образования на 2014-2028 гг"</t>
  </si>
  <si>
    <t>отдел образования</t>
  </si>
  <si>
    <t>Обеспечение деятельности отдела образования и подведомственных учреждений</t>
  </si>
  <si>
    <t>Руководитель отдела образования администрации Аннинского муниципального района</t>
  </si>
  <si>
    <t>Отчет об использовании бюджетных ассигнований
 районного бюджета на реализацию муниципальной программы Аннинского муниципального района
«Развитие образования на 2014-2028 гг"   факт за 2024 год</t>
  </si>
  <si>
    <t>"Развитие образования" на 2014-2028 гг.</t>
  </si>
  <si>
    <t>Сведения
о достижении значений показателей (индикаторов) реализации муниципальной программы Аннинского муниципального района Воронежской области
"Развитие образования на 2014-2028 гг."
по состоянию на  1 января 2025 года</t>
  </si>
  <si>
    <t xml:space="preserve">2023 год, предшествующий отчетному 
</t>
  </si>
  <si>
    <t>план 2024 год</t>
  </si>
  <si>
    <t>факт  2024 год</t>
  </si>
  <si>
    <t xml:space="preserve">                                  Муниципальная программа           " Развитие образования   на 2014 - 2028 гг."</t>
  </si>
  <si>
    <t>Обеспечение образовательных организаций  материально-технической базой для внедрения цифровой образовательной среды (8 общеобразовательное учреждение)</t>
  </si>
  <si>
    <t>материально-техническая база обновлена в 18 общеобразовательных учреждениях, созданы и функционируют "Точки роста"</t>
  </si>
  <si>
    <t xml:space="preserve">введены ставки советников директора по воспитанию и взаимодействию с детскими общественными объединениями в 14 общеобразовательных организациях </t>
  </si>
  <si>
    <t>2.12</t>
  </si>
  <si>
    <t>2.13</t>
  </si>
  <si>
    <t>2.14</t>
  </si>
  <si>
    <t>100% обучающихся из многодетных семей обеспечены бесплатным  питанием.</t>
  </si>
  <si>
    <t>Обеспечены выплаты
ежемесячного
денежного
вознаграждения 
советникам
директоров по
воспитанию и
взаимодействию с
детскими
общественными
объединениями - 21 чел</t>
  </si>
  <si>
    <t>социальная поддержка детей-сирот и детей оставшихся без попечения родителей  35 чел.</t>
  </si>
  <si>
    <t>поддержка детей- сирот и детей оставшихся без попечения родителей  14 ед.</t>
  </si>
  <si>
    <t>компенсация части родительской платы выплачена  46 чел.</t>
  </si>
  <si>
    <t xml:space="preserve">  4                        Обеспечение деятельности отдела образования и подведомственных учреждений</t>
  </si>
  <si>
    <t>Финансовое обеспечение функции аппарата управления отдела образования администрации Аннинского муниципального района и прочих учреждений образования, подведомственных отделу образования</t>
  </si>
  <si>
    <t>Развитие кадрового потенциала прочих учреждений подведомственных отделу образования</t>
  </si>
  <si>
    <t>охват программами с использованием сертификатов  персонифицированного учета  составляет  2302 чел.</t>
  </si>
  <si>
    <t>0210200590</t>
  </si>
  <si>
    <t>02 2 Е2 50980</t>
  </si>
  <si>
    <t>0220350500</t>
  </si>
  <si>
    <t>0230778543</t>
  </si>
  <si>
    <t>0230878541</t>
  </si>
  <si>
    <t>0230978542</t>
  </si>
  <si>
    <t>914</t>
  </si>
  <si>
    <t>0231379430</t>
  </si>
  <si>
    <t>0231578080</t>
  </si>
  <si>
    <t>111,119,244</t>
  </si>
  <si>
    <t>Обеспечение деятельности отдела образования  и подведомственных учреждений</t>
  </si>
  <si>
    <t>"Развитие образования" на 2014 -2028 годы</t>
  </si>
  <si>
    <t>Отчет о выполнении Плана реализации муниципальной программы Аннинского муниципального района 
"Развитие образования"
по состоянию на   1  января   2025  года</t>
  </si>
  <si>
    <t>Отдел образования  администрации Аннинского муниципального района</t>
  </si>
  <si>
    <t>Отдел образования администрации Аннинского муниципального района</t>
  </si>
  <si>
    <t>Отдел образования  администрации Аннинского муниципального района, отдел по культуре, администрация Аннинского муниципального района</t>
  </si>
  <si>
    <t>2024 год</t>
  </si>
  <si>
    <t>Основное мероприятие  2.12</t>
  </si>
  <si>
    <t>Основное мероприятие  2.13</t>
  </si>
  <si>
    <t>Основное мероприятие  2.14</t>
  </si>
  <si>
    <t>Финансовое обеспечение фунции аппарата управления отдела образования  администрации Аннинского муниципального района и прочих учреждений образования, подведомственных отделу образования</t>
  </si>
  <si>
    <r>
      <t xml:space="preserve">Информация  о расходах федерального, областного и районного бюджета, бюджетов территориальных государственных внебюджетных фондов, юридических и физических лиц на реализацию целей муниципальной программы Аннинского муниципального района Отдела образования по состоянию на 01. 01. 2025 года    </t>
    </r>
    <r>
      <rPr>
        <b/>
        <sz val="14"/>
        <color indexed="10"/>
        <rFont val="Times New Roman"/>
        <family val="1"/>
        <charset val="204"/>
      </rPr>
      <t xml:space="preserve"> </t>
    </r>
  </si>
  <si>
    <t>"Развитие образования" на 2014-2028 годы</t>
  </si>
  <si>
    <t>Основное 
мероприятие 2.12</t>
  </si>
  <si>
    <t>Основное 
мероприятие 2.13</t>
  </si>
  <si>
    <t>Основное 
мероприятие 2.14</t>
  </si>
  <si>
    <t>Финансовое обеспечение функций аппарата управления отдела образования администрации Аннинского муниципального района и прочих учреждений образования, подведомственных отделу образования</t>
  </si>
  <si>
    <t>отдела образования администрации Аннинского муниципального района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</si>
</sst>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"/>
    <numFmt numFmtId="166" formatCode="#,##0.0"/>
  </numFmts>
  <fonts count="35"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trike/>
      <sz val="16"/>
      <name val="Times New Roman"/>
      <family val="1"/>
      <charset val="204"/>
    </font>
    <font>
      <strike/>
      <sz val="18"/>
      <name val="Times New Roman"/>
      <family val="1"/>
      <charset val="204"/>
    </font>
    <font>
      <strike/>
      <sz val="14"/>
      <name val="Times New Roman"/>
      <family val="1"/>
      <charset val="204"/>
    </font>
    <font>
      <b/>
      <strike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trike/>
      <sz val="10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2"/>
      <name val="Arial Cyr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Cambria"/>
      <family val="1"/>
      <charset val="204"/>
    </font>
    <font>
      <sz val="14"/>
      <color rgb="FFFF0000"/>
      <name val="Times New Roman"/>
      <family val="1"/>
      <charset val="204"/>
    </font>
    <font>
      <sz val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31" fillId="0" borderId="0"/>
    <xf numFmtId="164" fontId="12" fillId="0" borderId="0" applyFont="0" applyFill="0" applyBorder="0" applyAlignment="0" applyProtection="0"/>
  </cellStyleXfs>
  <cellXfs count="394">
    <xf numFmtId="0" fontId="0" fillId="0" borderId="0" xfId="0"/>
    <xf numFmtId="0" fontId="1" fillId="0" borderId="1" xfId="0" applyFont="1" applyBorder="1" applyAlignment="1">
      <alignment horizontal="centerContinuous" vertical="center" wrapText="1"/>
    </xf>
    <xf numFmtId="0" fontId="1" fillId="0" borderId="0" xfId="0" applyFont="1"/>
    <xf numFmtId="0" fontId="0" fillId="0" borderId="2" xfId="0" applyBorder="1"/>
    <xf numFmtId="0" fontId="0" fillId="0" borderId="0" xfId="0" applyFont="1"/>
    <xf numFmtId="0" fontId="7" fillId="0" borderId="0" xfId="0" applyFont="1" applyFill="1" applyAlignment="1">
      <alignment horizontal="center"/>
    </xf>
    <xf numFmtId="0" fontId="7" fillId="0" borderId="0" xfId="0" applyFont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7" fillId="0" borderId="0" xfId="0" applyFont="1" applyFill="1"/>
    <xf numFmtId="0" fontId="1" fillId="2" borderId="0" xfId="0" applyFont="1" applyFill="1" applyBorder="1" applyAlignment="1">
      <alignment vertical="center" wrapText="1"/>
    </xf>
    <xf numFmtId="0" fontId="8" fillId="0" borderId="0" xfId="0" applyFont="1" applyFill="1"/>
    <xf numFmtId="0" fontId="8" fillId="0" borderId="0" xfId="0" applyFont="1" applyFill="1" applyAlignment="1">
      <alignment horizontal="center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4" fontId="5" fillId="0" borderId="1" xfId="1" applyNumberFormat="1" applyFont="1" applyFill="1" applyBorder="1" applyAlignment="1">
      <alignment horizontal="right" wrapText="1"/>
    </xf>
    <xf numFmtId="0" fontId="5" fillId="0" borderId="1" xfId="1" applyFont="1" applyBorder="1" applyAlignment="1">
      <alignment wrapText="1"/>
    </xf>
    <xf numFmtId="0" fontId="5" fillId="0" borderId="0" xfId="0" applyFont="1" applyAlignment="1">
      <alignment horizontal="right"/>
    </xf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Font="1" applyBorder="1"/>
    <xf numFmtId="49" fontId="6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wrapText="1"/>
    </xf>
    <xf numFmtId="49" fontId="1" fillId="0" borderId="0" xfId="0" applyNumberFormat="1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wrapText="1"/>
    </xf>
    <xf numFmtId="0" fontId="1" fillId="2" borderId="0" xfId="0" applyFont="1" applyFill="1"/>
    <xf numFmtId="49" fontId="1" fillId="0" borderId="0" xfId="0" applyNumberFormat="1" applyFont="1" applyFill="1" applyBorder="1" applyAlignment="1">
      <alignment vertical="center" wrapText="1"/>
    </xf>
    <xf numFmtId="49" fontId="1" fillId="0" borderId="2" xfId="0" applyNumberFormat="1" applyFont="1" applyFill="1" applyBorder="1" applyAlignment="1">
      <alignment vertical="center" wrapText="1"/>
    </xf>
    <xf numFmtId="49" fontId="6" fillId="2" borderId="0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wrapText="1"/>
    </xf>
    <xf numFmtId="0" fontId="14" fillId="0" borderId="0" xfId="1" applyFont="1" applyAlignment="1">
      <alignment horizontal="center"/>
    </xf>
    <xf numFmtId="0" fontId="14" fillId="0" borderId="0" xfId="1" applyFont="1" applyAlignment="1"/>
    <xf numFmtId="0" fontId="15" fillId="0" borderId="2" xfId="1" applyFont="1" applyBorder="1" applyAlignment="1">
      <alignment horizontal="center" vertical="center" wrapText="1"/>
    </xf>
    <xf numFmtId="4" fontId="17" fillId="0" borderId="1" xfId="1" applyNumberFormat="1" applyFont="1" applyBorder="1" applyAlignment="1">
      <alignment horizontal="right" wrapText="1"/>
    </xf>
    <xf numFmtId="4" fontId="5" fillId="0" borderId="1" xfId="1" applyNumberFormat="1" applyFont="1" applyBorder="1" applyAlignment="1">
      <alignment horizontal="right" wrapText="1"/>
    </xf>
    <xf numFmtId="4" fontId="18" fillId="0" borderId="1" xfId="1" applyNumberFormat="1" applyFont="1" applyBorder="1" applyAlignment="1">
      <alignment horizontal="right" wrapText="1"/>
    </xf>
    <xf numFmtId="4" fontId="16" fillId="0" borderId="1" xfId="1" applyNumberFormat="1" applyFont="1" applyBorder="1" applyAlignment="1">
      <alignment horizontal="right" wrapText="1"/>
    </xf>
    <xf numFmtId="0" fontId="5" fillId="2" borderId="1" xfId="1" applyFont="1" applyFill="1" applyBorder="1" applyAlignment="1">
      <alignment horizontal="center" vertical="center"/>
    </xf>
    <xf numFmtId="3" fontId="5" fillId="0" borderId="1" xfId="1" applyNumberFormat="1" applyFont="1" applyBorder="1" applyAlignment="1">
      <alignment horizontal="center" vertical="center"/>
    </xf>
    <xf numFmtId="4" fontId="18" fillId="0" borderId="1" xfId="1" applyNumberFormat="1" applyFont="1" applyBorder="1" applyAlignment="1">
      <alignment horizontal="center" wrapText="1"/>
    </xf>
    <xf numFmtId="4" fontId="18" fillId="0" borderId="1" xfId="1" applyNumberFormat="1" applyFont="1" applyFill="1" applyBorder="1" applyAlignment="1">
      <alignment horizontal="right" wrapText="1"/>
    </xf>
    <xf numFmtId="0" fontId="1" fillId="0" borderId="1" xfId="0" applyFont="1" applyBorder="1" applyAlignment="1">
      <alignment horizontal="center" vertical="top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Continuous" vertical="center" wrapText="1"/>
    </xf>
    <xf numFmtId="0" fontId="3" fillId="0" borderId="0" xfId="0" applyFont="1" applyFill="1" applyAlignment="1">
      <alignment horizontal="center"/>
    </xf>
    <xf numFmtId="49" fontId="23" fillId="2" borderId="1" xfId="0" applyNumberFormat="1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left" vertical="center" wrapText="1"/>
    </xf>
    <xf numFmtId="166" fontId="18" fillId="0" borderId="1" xfId="1" applyNumberFormat="1" applyFont="1" applyBorder="1" applyAlignment="1">
      <alignment horizontal="right" wrapText="1"/>
    </xf>
    <xf numFmtId="166" fontId="5" fillId="0" borderId="1" xfId="1" applyNumberFormat="1" applyFont="1" applyFill="1" applyBorder="1" applyAlignment="1">
      <alignment horizontal="right" wrapText="1"/>
    </xf>
    <xf numFmtId="166" fontId="5" fillId="0" borderId="1" xfId="1" applyNumberFormat="1" applyFont="1" applyBorder="1" applyAlignment="1">
      <alignment horizontal="right" wrapText="1"/>
    </xf>
    <xf numFmtId="165" fontId="1" fillId="0" borderId="1" xfId="1" applyNumberFormat="1" applyFont="1" applyBorder="1" applyAlignment="1">
      <alignment vertical="top" wrapText="1"/>
    </xf>
    <xf numFmtId="2" fontId="0" fillId="2" borderId="0" xfId="0" applyNumberFormat="1" applyFill="1"/>
    <xf numFmtId="2" fontId="1" fillId="2" borderId="0" xfId="0" applyNumberFormat="1" applyFont="1" applyFill="1"/>
    <xf numFmtId="2" fontId="13" fillId="2" borderId="0" xfId="0" applyNumberFormat="1" applyFont="1" applyFill="1" applyAlignment="1">
      <alignment vertical="center" wrapText="1"/>
    </xf>
    <xf numFmtId="2" fontId="13" fillId="2" borderId="0" xfId="0" applyNumberFormat="1" applyFont="1" applyFill="1"/>
    <xf numFmtId="2" fontId="13" fillId="2" borderId="0" xfId="0" applyNumberFormat="1" applyFont="1" applyFill="1" applyAlignment="1">
      <alignment horizontal="center"/>
    </xf>
    <xf numFmtId="2" fontId="0" fillId="2" borderId="0" xfId="0" applyNumberFormat="1" applyFont="1" applyFill="1"/>
    <xf numFmtId="2" fontId="7" fillId="2" borderId="0" xfId="0" applyNumberFormat="1" applyFont="1" applyFill="1" applyAlignment="1">
      <alignment vertical="center" wrapText="1"/>
    </xf>
    <xf numFmtId="2" fontId="7" fillId="2" borderId="0" xfId="0" applyNumberFormat="1" applyFont="1" applyFill="1"/>
    <xf numFmtId="2" fontId="7" fillId="2" borderId="0" xfId="0" applyNumberFormat="1" applyFont="1" applyFill="1" applyAlignment="1">
      <alignment horizontal="center"/>
    </xf>
    <xf numFmtId="2" fontId="0" fillId="2" borderId="0" xfId="0" applyNumberFormat="1" applyFont="1" applyFill="1" applyBorder="1"/>
    <xf numFmtId="1" fontId="1" fillId="2" borderId="1" xfId="0" applyNumberFormat="1" applyFont="1" applyFill="1" applyBorder="1" applyAlignment="1">
      <alignment horizontal="center" vertical="center" wrapText="1"/>
    </xf>
    <xf numFmtId="1" fontId="8" fillId="2" borderId="1" xfId="1" applyNumberFormat="1" applyFont="1" applyFill="1" applyBorder="1" applyAlignment="1">
      <alignment horizontal="center" vertical="center" wrapText="1"/>
    </xf>
    <xf numFmtId="2" fontId="9" fillId="2" borderId="3" xfId="0" applyNumberFormat="1" applyFont="1" applyFill="1" applyBorder="1" applyAlignment="1">
      <alignment horizontal="left" wrapText="1"/>
    </xf>
    <xf numFmtId="2" fontId="22" fillId="2" borderId="1" xfId="0" applyNumberFormat="1" applyFont="1" applyFill="1" applyBorder="1" applyAlignment="1">
      <alignment horizontal="left" vertical="top" wrapText="1"/>
    </xf>
    <xf numFmtId="2" fontId="22" fillId="2" borderId="1" xfId="0" applyNumberFormat="1" applyFont="1" applyFill="1" applyBorder="1" applyAlignment="1">
      <alignment horizontal="left" wrapText="1"/>
    </xf>
    <xf numFmtId="2" fontId="9" fillId="2" borderId="1" xfId="0" applyNumberFormat="1" applyFont="1" applyFill="1" applyBorder="1" applyAlignment="1">
      <alignment horizontal="left" vertical="top" wrapText="1"/>
    </xf>
    <xf numFmtId="2" fontId="1" fillId="2" borderId="9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left" wrapText="1"/>
    </xf>
    <xf numFmtId="2" fontId="1" fillId="2" borderId="5" xfId="0" applyNumberFormat="1" applyFont="1" applyFill="1" applyBorder="1" applyAlignment="1">
      <alignment horizontal="center" vertical="center" wrapText="1"/>
    </xf>
    <xf numFmtId="2" fontId="23" fillId="2" borderId="7" xfId="0" applyNumberFormat="1" applyFont="1" applyFill="1" applyBorder="1" applyAlignment="1">
      <alignment horizontal="center" vertical="center" wrapText="1"/>
    </xf>
    <xf numFmtId="2" fontId="1" fillId="2" borderId="7" xfId="0" applyNumberFormat="1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2" fontId="7" fillId="2" borderId="3" xfId="0" applyNumberFormat="1" applyFont="1" applyFill="1" applyBorder="1" applyAlignment="1">
      <alignment horizontal="left" wrapText="1"/>
    </xf>
    <xf numFmtId="2" fontId="3" fillId="2" borderId="1" xfId="0" applyNumberFormat="1" applyFont="1" applyFill="1" applyBorder="1" applyAlignment="1">
      <alignment horizontal="left" vertical="top" wrapText="1"/>
    </xf>
    <xf numFmtId="2" fontId="7" fillId="2" borderId="1" xfId="0" applyNumberFormat="1" applyFont="1" applyFill="1" applyBorder="1" applyAlignment="1">
      <alignment horizontal="left" vertical="top" wrapText="1"/>
    </xf>
    <xf numFmtId="2" fontId="3" fillId="2" borderId="3" xfId="0" applyNumberFormat="1" applyFont="1" applyFill="1" applyBorder="1" applyAlignment="1">
      <alignment horizontal="left" wrapText="1"/>
    </xf>
    <xf numFmtId="2" fontId="0" fillId="2" borderId="1" xfId="0" applyNumberFormat="1" applyFill="1" applyBorder="1"/>
    <xf numFmtId="2" fontId="0" fillId="2" borderId="3" xfId="0" applyNumberFormat="1" applyFill="1" applyBorder="1"/>
    <xf numFmtId="2" fontId="1" fillId="2" borderId="0" xfId="0" applyNumberFormat="1" applyFont="1" applyFill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 wrapText="1"/>
    </xf>
    <xf numFmtId="2" fontId="5" fillId="2" borderId="0" xfId="1" applyNumberFormat="1" applyFont="1" applyFill="1" applyBorder="1" applyAlignment="1">
      <alignment wrapText="1"/>
    </xf>
    <xf numFmtId="2" fontId="1" fillId="2" borderId="0" xfId="0" applyNumberFormat="1" applyFont="1" applyFill="1" applyBorder="1" applyAlignment="1">
      <alignment horizontal="left" vertical="center" wrapText="1"/>
    </xf>
    <xf numFmtId="2" fontId="1" fillId="2" borderId="0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left" wrapText="1"/>
    </xf>
    <xf numFmtId="165" fontId="1" fillId="0" borderId="11" xfId="0" applyNumberFormat="1" applyFont="1" applyFill="1" applyBorder="1" applyAlignment="1">
      <alignment horizontal="left" wrapText="1"/>
    </xf>
    <xf numFmtId="0" fontId="13" fillId="0" borderId="0" xfId="0" applyFont="1" applyFill="1"/>
    <xf numFmtId="0" fontId="13" fillId="0" borderId="0" xfId="0" applyFont="1" applyFill="1" applyAlignment="1">
      <alignment horizontal="center"/>
    </xf>
    <xf numFmtId="0" fontId="9" fillId="0" borderId="0" xfId="0" applyFont="1" applyFill="1" applyAlignment="1">
      <alignment horizontal="left"/>
    </xf>
    <xf numFmtId="0" fontId="8" fillId="0" borderId="1" xfId="0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wrapText="1"/>
    </xf>
    <xf numFmtId="0" fontId="15" fillId="0" borderId="0" xfId="1" applyFont="1" applyBorder="1" applyAlignment="1">
      <alignment horizontal="center" vertical="center" wrapText="1"/>
    </xf>
    <xf numFmtId="165" fontId="23" fillId="0" borderId="1" xfId="0" applyNumberFormat="1" applyFont="1" applyFill="1" applyBorder="1" applyAlignment="1">
      <alignment horizontal="center" wrapText="1"/>
    </xf>
    <xf numFmtId="49" fontId="1" fillId="0" borderId="12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left" vertical="center" wrapText="1"/>
    </xf>
    <xf numFmtId="4" fontId="16" fillId="0" borderId="1" xfId="1" applyNumberFormat="1" applyFont="1" applyFill="1" applyBorder="1" applyAlignment="1">
      <alignment horizontal="right" wrapText="1"/>
    </xf>
    <xf numFmtId="4" fontId="17" fillId="0" borderId="1" xfId="1" applyNumberFormat="1" applyFont="1" applyFill="1" applyBorder="1" applyAlignment="1">
      <alignment horizontal="right" wrapText="1"/>
    </xf>
    <xf numFmtId="165" fontId="1" fillId="0" borderId="1" xfId="1" applyNumberFormat="1" applyFont="1" applyFill="1" applyBorder="1" applyAlignment="1">
      <alignment vertical="top" wrapText="1"/>
    </xf>
    <xf numFmtId="2" fontId="23" fillId="0" borderId="1" xfId="0" applyNumberFormat="1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165" fontId="1" fillId="0" borderId="1" xfId="0" applyNumberFormat="1" applyFont="1" applyFill="1" applyBorder="1" applyAlignment="1">
      <alignment horizontal="center" wrapText="1"/>
    </xf>
    <xf numFmtId="165" fontId="1" fillId="0" borderId="1" xfId="0" applyNumberFormat="1" applyFont="1" applyFill="1" applyBorder="1" applyAlignment="1">
      <alignment horizontal="left" vertical="top" wrapText="1"/>
    </xf>
    <xf numFmtId="0" fontId="5" fillId="0" borderId="0" xfId="0" applyFont="1" applyFill="1"/>
    <xf numFmtId="0" fontId="3" fillId="0" borderId="0" xfId="0" applyFont="1" applyFill="1" applyAlignment="1">
      <alignment vertical="center" wrapText="1"/>
    </xf>
    <xf numFmtId="0" fontId="3" fillId="0" borderId="0" xfId="0" applyFont="1" applyFill="1"/>
    <xf numFmtId="0" fontId="1" fillId="0" borderId="1" xfId="0" applyFont="1" applyFill="1" applyBorder="1" applyAlignment="1">
      <alignment horizontal="centerContinuous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1" fillId="0" borderId="5" xfId="0" applyFont="1" applyFill="1" applyBorder="1" applyAlignment="1">
      <alignment horizontal="center" vertical="center" wrapText="1"/>
    </xf>
    <xf numFmtId="0" fontId="23" fillId="0" borderId="1" xfId="1" applyFont="1" applyFill="1" applyBorder="1" applyAlignment="1">
      <alignment wrapText="1"/>
    </xf>
    <xf numFmtId="0" fontId="23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9" fontId="30" fillId="0" borderId="1" xfId="0" applyNumberFormat="1" applyFont="1" applyFill="1" applyBorder="1" applyAlignment="1">
      <alignment horizontal="center" vertical="center" wrapText="1"/>
    </xf>
    <xf numFmtId="0" fontId="23" fillId="0" borderId="5" xfId="1" applyFont="1" applyFill="1" applyBorder="1" applyAlignment="1">
      <alignment wrapText="1"/>
    </xf>
    <xf numFmtId="0" fontId="23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0" fontId="5" fillId="0" borderId="1" xfId="1" applyFont="1" applyFill="1" applyBorder="1" applyAlignment="1">
      <alignment wrapText="1"/>
    </xf>
    <xf numFmtId="0" fontId="1" fillId="0" borderId="1" xfId="1" applyFont="1" applyFill="1" applyBorder="1" applyAlignment="1">
      <alignment wrapText="1"/>
    </xf>
    <xf numFmtId="0" fontId="1" fillId="0" borderId="11" xfId="1" applyFont="1" applyFill="1" applyBorder="1" applyAlignment="1">
      <alignment wrapText="1"/>
    </xf>
    <xf numFmtId="0" fontId="1" fillId="0" borderId="11" xfId="0" applyFont="1" applyFill="1" applyBorder="1" applyAlignment="1">
      <alignment horizontal="center" vertical="center" wrapText="1"/>
    </xf>
    <xf numFmtId="165" fontId="1" fillId="0" borderId="11" xfId="0" applyNumberFormat="1" applyFont="1" applyFill="1" applyBorder="1" applyAlignment="1">
      <alignment horizontal="left" vertical="center" wrapText="1"/>
    </xf>
    <xf numFmtId="0" fontId="3" fillId="0" borderId="13" xfId="0" applyFont="1" applyFill="1" applyBorder="1"/>
    <xf numFmtId="0" fontId="1" fillId="0" borderId="3" xfId="1" applyFont="1" applyFill="1" applyBorder="1" applyAlignment="1">
      <alignment wrapText="1"/>
    </xf>
    <xf numFmtId="0" fontId="1" fillId="0" borderId="3" xfId="0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165" fontId="1" fillId="0" borderId="5" xfId="0" applyNumberFormat="1" applyFont="1" applyFill="1" applyBorder="1" applyAlignment="1">
      <alignment horizontal="left" vertical="center" wrapText="1"/>
    </xf>
    <xf numFmtId="165" fontId="1" fillId="0" borderId="3" xfId="0" applyNumberFormat="1" applyFont="1" applyFill="1" applyBorder="1" applyAlignment="1">
      <alignment horizontal="left" vertical="center" wrapText="1"/>
    </xf>
    <xf numFmtId="0" fontId="23" fillId="0" borderId="3" xfId="1" applyFont="1" applyFill="1" applyBorder="1" applyAlignment="1">
      <alignment wrapText="1"/>
    </xf>
    <xf numFmtId="0" fontId="3" fillId="0" borderId="0" xfId="1" applyFont="1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1" fillId="0" borderId="0" xfId="1" applyFont="1" applyFill="1" applyBorder="1" applyAlignment="1">
      <alignment wrapText="1"/>
    </xf>
    <xf numFmtId="0" fontId="5" fillId="0" borderId="0" xfId="1" applyFont="1" applyFill="1" applyBorder="1" applyAlignment="1">
      <alignment wrapText="1"/>
    </xf>
    <xf numFmtId="0" fontId="5" fillId="0" borderId="2" xfId="1" applyFont="1" applyFill="1" applyBorder="1" applyAlignment="1">
      <alignment wrapText="1"/>
    </xf>
    <xf numFmtId="49" fontId="1" fillId="0" borderId="2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left"/>
    </xf>
    <xf numFmtId="0" fontId="3" fillId="0" borderId="2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20" fillId="0" borderId="0" xfId="0" applyFont="1" applyFill="1"/>
    <xf numFmtId="0" fontId="0" fillId="0" borderId="0" xfId="0" applyFill="1"/>
    <xf numFmtId="0" fontId="1" fillId="0" borderId="5" xfId="1" applyFont="1" applyFill="1" applyBorder="1" applyAlignment="1">
      <alignment wrapText="1"/>
    </xf>
    <xf numFmtId="0" fontId="5" fillId="0" borderId="0" xfId="0" applyFont="1" applyFill="1" applyAlignment="1"/>
    <xf numFmtId="0" fontId="3" fillId="0" borderId="0" xfId="0" applyFont="1" applyFill="1" applyAlignment="1"/>
    <xf numFmtId="0" fontId="1" fillId="0" borderId="1" xfId="0" applyFont="1" applyFill="1" applyBorder="1" applyAlignment="1">
      <alignment vertical="center" wrapText="1"/>
    </xf>
    <xf numFmtId="0" fontId="23" fillId="0" borderId="1" xfId="0" applyFont="1" applyFill="1" applyBorder="1" applyAlignment="1">
      <alignment vertical="center" wrapText="1"/>
    </xf>
    <xf numFmtId="49" fontId="23" fillId="0" borderId="1" xfId="0" applyNumberFormat="1" applyFont="1" applyFill="1" applyBorder="1" applyAlignment="1">
      <alignment vertical="center" wrapText="1"/>
    </xf>
    <xf numFmtId="49" fontId="23" fillId="0" borderId="5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wrapText="1"/>
    </xf>
    <xf numFmtId="49" fontId="23" fillId="0" borderId="1" xfId="0" applyNumberFormat="1" applyFont="1" applyFill="1" applyBorder="1" applyAlignment="1">
      <alignment wrapText="1"/>
    </xf>
    <xf numFmtId="49" fontId="1" fillId="0" borderId="11" xfId="0" applyNumberFormat="1" applyFont="1" applyFill="1" applyBorder="1" applyAlignment="1">
      <alignment vertical="center" wrapText="1"/>
    </xf>
    <xf numFmtId="49" fontId="1" fillId="0" borderId="3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vertical="top" wrapText="1"/>
    </xf>
    <xf numFmtId="49" fontId="1" fillId="0" borderId="11" xfId="0" applyNumberFormat="1" applyFont="1" applyFill="1" applyBorder="1" applyAlignment="1">
      <alignment wrapText="1"/>
    </xf>
    <xf numFmtId="49" fontId="1" fillId="0" borderId="5" xfId="0" applyNumberFormat="1" applyFont="1" applyFill="1" applyBorder="1" applyAlignment="1">
      <alignment vertical="center" wrapText="1"/>
    </xf>
    <xf numFmtId="49" fontId="1" fillId="0" borderId="3" xfId="0" applyNumberFormat="1" applyFont="1" applyFill="1" applyBorder="1" applyAlignment="1">
      <alignment vertical="center" wrapText="1"/>
    </xf>
    <xf numFmtId="0" fontId="20" fillId="0" borderId="0" xfId="0" applyFont="1" applyFill="1" applyAlignment="1"/>
    <xf numFmtId="0" fontId="0" fillId="0" borderId="0" xfId="0" applyFill="1" applyAlignment="1"/>
    <xf numFmtId="165" fontId="23" fillId="0" borderId="3" xfId="0" applyNumberFormat="1" applyFont="1" applyFill="1" applyBorder="1" applyAlignment="1">
      <alignment horizontal="center" wrapText="1"/>
    </xf>
    <xf numFmtId="0" fontId="23" fillId="0" borderId="1" xfId="0" applyFont="1" applyFill="1" applyBorder="1" applyAlignment="1">
      <alignment horizontal="left" vertical="center" wrapText="1"/>
    </xf>
    <xf numFmtId="165" fontId="23" fillId="0" borderId="1" xfId="0" applyNumberFormat="1" applyFont="1" applyFill="1" applyBorder="1" applyAlignment="1">
      <alignment horizontal="center" vertical="center" wrapText="1"/>
    </xf>
    <xf numFmtId="165" fontId="23" fillId="0" borderId="1" xfId="0" applyNumberFormat="1" applyFont="1" applyFill="1" applyBorder="1" applyAlignment="1">
      <alignment horizontal="center" vertical="top" wrapText="1"/>
    </xf>
    <xf numFmtId="165" fontId="23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165" fontId="1" fillId="0" borderId="1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/>
    <xf numFmtId="2" fontId="13" fillId="0" borderId="0" xfId="0" applyNumberFormat="1" applyFont="1" applyFill="1" applyAlignment="1">
      <alignment horizontal="center"/>
    </xf>
    <xf numFmtId="2" fontId="7" fillId="0" borderId="0" xfId="0" applyNumberFormat="1" applyFont="1" applyFill="1" applyAlignment="1">
      <alignment horizontal="center"/>
    </xf>
    <xf numFmtId="2" fontId="1" fillId="0" borderId="1" xfId="0" applyNumberFormat="1" applyFont="1" applyFill="1" applyBorder="1" applyAlignment="1">
      <alignment horizontal="centerContinuous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2" fontId="24" fillId="0" borderId="1" xfId="0" applyNumberFormat="1" applyFont="1" applyFill="1" applyBorder="1" applyAlignment="1">
      <alignment horizontal="center" wrapText="1"/>
    </xf>
    <xf numFmtId="2" fontId="1" fillId="0" borderId="2" xfId="0" applyNumberFormat="1" applyFont="1" applyFill="1" applyBorder="1" applyAlignment="1">
      <alignment horizontal="left" vertical="center" wrapText="1"/>
    </xf>
    <xf numFmtId="2" fontId="0" fillId="0" borderId="0" xfId="0" applyNumberFormat="1" applyFill="1"/>
    <xf numFmtId="2" fontId="1" fillId="0" borderId="10" xfId="0" applyNumberFormat="1" applyFont="1" applyFill="1" applyBorder="1" applyAlignment="1">
      <alignment horizontal="center" vertical="top" wrapText="1"/>
    </xf>
    <xf numFmtId="2" fontId="1" fillId="0" borderId="0" xfId="0" applyNumberFormat="1" applyFont="1" applyFill="1" applyBorder="1" applyAlignment="1">
      <alignment horizontal="center" vertical="top" wrapText="1"/>
    </xf>
    <xf numFmtId="2" fontId="1" fillId="0" borderId="0" xfId="0" applyNumberFormat="1" applyFont="1" applyFill="1" applyBorder="1" applyAlignment="1">
      <alignment horizontal="left" vertical="center" wrapText="1"/>
    </xf>
    <xf numFmtId="0" fontId="32" fillId="0" borderId="1" xfId="1" applyFont="1" applyBorder="1"/>
    <xf numFmtId="166" fontId="18" fillId="0" borderId="1" xfId="1" applyNumberFormat="1" applyFont="1" applyFill="1" applyBorder="1" applyAlignment="1">
      <alignment horizontal="right" wrapText="1"/>
    </xf>
    <xf numFmtId="165" fontId="1" fillId="0" borderId="3" xfId="0" applyNumberFormat="1" applyFont="1" applyFill="1" applyBorder="1" applyAlignment="1">
      <alignment horizontal="center" vertical="center" wrapText="1"/>
    </xf>
    <xf numFmtId="2" fontId="23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Fill="1" applyBorder="1" applyAlignment="1">
      <alignment horizont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5" fillId="0" borderId="1" xfId="1" applyFont="1" applyBorder="1"/>
    <xf numFmtId="165" fontId="1" fillId="0" borderId="1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left" vertical="top" wrapText="1"/>
    </xf>
    <xf numFmtId="2" fontId="1" fillId="2" borderId="7" xfId="0" applyNumberFormat="1" applyFont="1" applyFill="1" applyBorder="1" applyAlignment="1">
      <alignment vertical="top" wrapText="1"/>
    </xf>
    <xf numFmtId="2" fontId="1" fillId="2" borderId="1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0" fontId="0" fillId="0" borderId="0" xfId="0" applyFont="1" applyFill="1" applyBorder="1"/>
    <xf numFmtId="0" fontId="1" fillId="0" borderId="5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23" fillId="0" borderId="6" xfId="0" applyFont="1" applyFill="1" applyBorder="1" applyAlignment="1">
      <alignment horizontal="left"/>
    </xf>
    <xf numFmtId="165" fontId="8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left"/>
    </xf>
    <xf numFmtId="0" fontId="29" fillId="0" borderId="2" xfId="0" applyFont="1" applyFill="1" applyBorder="1"/>
    <xf numFmtId="0" fontId="29" fillId="0" borderId="0" xfId="0" applyFont="1" applyFill="1"/>
    <xf numFmtId="0" fontId="5" fillId="0" borderId="1" xfId="1" applyFont="1" applyFill="1" applyBorder="1"/>
    <xf numFmtId="0" fontId="1" fillId="3" borderId="1" xfId="0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1" fillId="0" borderId="1" xfId="1" applyFont="1" applyBorder="1" applyAlignment="1">
      <alignment vertical="top" wrapText="1"/>
    </xf>
    <xf numFmtId="0" fontId="5" fillId="0" borderId="1" xfId="1" applyFont="1" applyBorder="1" applyAlignment="1">
      <alignment horizontal="left" vertical="top" wrapText="1"/>
    </xf>
    <xf numFmtId="0" fontId="5" fillId="0" borderId="1" xfId="1" applyFont="1" applyBorder="1" applyAlignment="1">
      <alignment horizontal="center" vertical="top" wrapText="1"/>
    </xf>
    <xf numFmtId="0" fontId="1" fillId="2" borderId="1" xfId="1" applyFont="1" applyFill="1" applyBorder="1" applyAlignment="1">
      <alignment vertical="top" wrapText="1"/>
    </xf>
    <xf numFmtId="0" fontId="1" fillId="0" borderId="1" xfId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6" fillId="0" borderId="0" xfId="1" applyFont="1"/>
    <xf numFmtId="4" fontId="16" fillId="0" borderId="0" xfId="1" applyNumberFormat="1" applyFont="1"/>
    <xf numFmtId="0" fontId="5" fillId="0" borderId="0" xfId="1" applyFont="1"/>
    <xf numFmtId="0" fontId="15" fillId="0" borderId="0" xfId="1" applyFont="1" applyBorder="1" applyAlignment="1"/>
    <xf numFmtId="0" fontId="16" fillId="0" borderId="1" xfId="1" applyFont="1" applyBorder="1"/>
    <xf numFmtId="0" fontId="16" fillId="0" borderId="6" xfId="1" applyFont="1" applyBorder="1"/>
    <xf numFmtId="0" fontId="16" fillId="0" borderId="0" xfId="1" applyFont="1" applyBorder="1"/>
    <xf numFmtId="0" fontId="16" fillId="0" borderId="0" xfId="1" applyFont="1" applyFill="1"/>
    <xf numFmtId="0" fontId="1" fillId="0" borderId="1" xfId="1" applyFont="1" applyBorder="1"/>
    <xf numFmtId="0" fontId="18" fillId="0" borderId="1" xfId="1" applyFont="1" applyBorder="1"/>
    <xf numFmtId="0" fontId="13" fillId="0" borderId="0" xfId="1" applyFont="1"/>
    <xf numFmtId="4" fontId="13" fillId="0" borderId="0" xfId="1" applyNumberFormat="1" applyFont="1"/>
    <xf numFmtId="165" fontId="5" fillId="0" borderId="1" xfId="1" applyNumberFormat="1" applyFont="1" applyBorder="1"/>
    <xf numFmtId="0" fontId="33" fillId="0" borderId="1" xfId="1" applyFont="1" applyBorder="1"/>
    <xf numFmtId="166" fontId="18" fillId="4" borderId="1" xfId="1" applyNumberFormat="1" applyFont="1" applyFill="1" applyBorder="1" applyAlignment="1">
      <alignment horizontal="right" wrapText="1"/>
    </xf>
    <xf numFmtId="166" fontId="5" fillId="4" borderId="1" xfId="1" applyNumberFormat="1" applyFont="1" applyFill="1" applyBorder="1" applyAlignment="1">
      <alignment horizontal="right" wrapText="1"/>
    </xf>
    <xf numFmtId="0" fontId="19" fillId="0" borderId="0" xfId="1" applyFont="1" applyAlignment="1"/>
    <xf numFmtId="49" fontId="1" fillId="0" borderId="1" xfId="0" applyNumberFormat="1" applyFont="1" applyFill="1" applyBorder="1" applyAlignment="1">
      <alignment vertical="top" wrapText="1"/>
    </xf>
    <xf numFmtId="0" fontId="0" fillId="0" borderId="0" xfId="0" applyFont="1" applyFill="1" applyAlignment="1">
      <alignment vertical="top"/>
    </xf>
    <xf numFmtId="49" fontId="23" fillId="0" borderId="6" xfId="0" applyNumberFormat="1" applyFont="1" applyFill="1" applyBorder="1" applyAlignment="1"/>
    <xf numFmtId="49" fontId="23" fillId="0" borderId="8" xfId="0" applyNumberFormat="1" applyFont="1" applyFill="1" applyBorder="1" applyAlignment="1"/>
    <xf numFmtId="49" fontId="23" fillId="0" borderId="12" xfId="0" applyNumberFormat="1" applyFont="1" applyFill="1" applyBorder="1" applyAlignment="1"/>
    <xf numFmtId="0" fontId="3" fillId="5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2" fontId="3" fillId="0" borderId="0" xfId="0" applyNumberFormat="1" applyFont="1" applyFill="1"/>
    <xf numFmtId="165" fontId="3" fillId="0" borderId="0" xfId="0" applyNumberFormat="1" applyFont="1" applyFill="1"/>
    <xf numFmtId="2" fontId="1" fillId="0" borderId="3" xfId="0" applyNumberFormat="1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2" fontId="1" fillId="2" borderId="7" xfId="0" applyNumberFormat="1" applyFont="1" applyFill="1" applyBorder="1" applyAlignment="1">
      <alignment horizontal="left" vertical="top" wrapText="1"/>
    </xf>
    <xf numFmtId="2" fontId="1" fillId="2" borderId="5" xfId="0" applyNumberFormat="1" applyFont="1" applyFill="1" applyBorder="1" applyAlignment="1">
      <alignment horizontal="center" vertical="top" wrapText="1"/>
    </xf>
    <xf numFmtId="2" fontId="1" fillId="2" borderId="5" xfId="0" applyNumberFormat="1" applyFont="1" applyFill="1" applyBorder="1" applyAlignment="1">
      <alignment vertical="top" wrapText="1"/>
    </xf>
    <xf numFmtId="2" fontId="1" fillId="2" borderId="1" xfId="0" applyNumberFormat="1" applyFont="1" applyFill="1" applyBorder="1" applyAlignment="1">
      <alignment vertical="top" wrapText="1"/>
    </xf>
    <xf numFmtId="2" fontId="34" fillId="2" borderId="10" xfId="0" applyNumberFormat="1" applyFont="1" applyFill="1" applyBorder="1" applyAlignment="1">
      <alignment horizontal="center" vertical="center" wrapText="1"/>
    </xf>
    <xf numFmtId="2" fontId="2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23" fillId="3" borderId="3" xfId="1" applyFont="1" applyFill="1" applyBorder="1" applyAlignment="1">
      <alignment vertical="top" wrapText="1"/>
    </xf>
    <xf numFmtId="0" fontId="22" fillId="3" borderId="1" xfId="1" applyFont="1" applyFill="1" applyBorder="1" applyAlignment="1">
      <alignment vertical="top" wrapText="1"/>
    </xf>
    <xf numFmtId="0" fontId="1" fillId="3" borderId="5" xfId="1" applyFont="1" applyFill="1" applyBorder="1" applyAlignment="1">
      <alignment horizontal="center" vertical="top" wrapText="1"/>
    </xf>
    <xf numFmtId="0" fontId="1" fillId="3" borderId="7" xfId="1" applyFont="1" applyFill="1" applyBorder="1" applyAlignment="1">
      <alignment horizontal="center" vertical="top" wrapText="1"/>
    </xf>
    <xf numFmtId="0" fontId="1" fillId="3" borderId="3" xfId="1" applyFont="1" applyFill="1" applyBorder="1" applyAlignment="1">
      <alignment horizontal="center" vertical="top" wrapText="1"/>
    </xf>
    <xf numFmtId="0" fontId="1" fillId="0" borderId="1" xfId="1" applyFont="1" applyBorder="1" applyAlignment="1">
      <alignment vertical="top" wrapText="1"/>
    </xf>
    <xf numFmtId="0" fontId="1" fillId="0" borderId="1" xfId="1" applyFont="1" applyBorder="1" applyAlignment="1">
      <alignment horizontal="left" vertical="top" wrapText="1"/>
    </xf>
    <xf numFmtId="0" fontId="5" fillId="0" borderId="1" xfId="1" applyFont="1" applyBorder="1" applyAlignment="1">
      <alignment horizontal="center" vertical="top" wrapText="1"/>
    </xf>
    <xf numFmtId="0" fontId="5" fillId="0" borderId="1" xfId="1" applyFont="1" applyBorder="1" applyAlignment="1">
      <alignment horizontal="center" vertical="center" wrapText="1"/>
    </xf>
    <xf numFmtId="0" fontId="1" fillId="0" borderId="11" xfId="1" applyFont="1" applyBorder="1" applyAlignment="1">
      <alignment vertical="top" wrapText="1"/>
    </xf>
    <xf numFmtId="0" fontId="23" fillId="3" borderId="1" xfId="1" applyFont="1" applyFill="1" applyBorder="1" applyAlignment="1">
      <alignment vertical="top" wrapText="1"/>
    </xf>
    <xf numFmtId="0" fontId="1" fillId="0" borderId="5" xfId="1" applyFont="1" applyBorder="1" applyAlignment="1">
      <alignment vertical="top" wrapText="1"/>
    </xf>
    <xf numFmtId="0" fontId="1" fillId="0" borderId="7" xfId="1" applyFont="1" applyBorder="1" applyAlignment="1">
      <alignment vertical="top" wrapText="1"/>
    </xf>
    <xf numFmtId="0" fontId="1" fillId="0" borderId="3" xfId="1" applyFont="1" applyBorder="1" applyAlignment="1">
      <alignment vertical="top" wrapText="1"/>
    </xf>
    <xf numFmtId="0" fontId="5" fillId="2" borderId="1" xfId="1" applyFont="1" applyFill="1" applyBorder="1" applyAlignment="1">
      <alignment horizontal="center" vertical="center" wrapText="1"/>
    </xf>
    <xf numFmtId="0" fontId="1" fillId="2" borderId="5" xfId="1" applyFont="1" applyFill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1" fillId="2" borderId="7" xfId="1" applyFont="1" applyFill="1" applyBorder="1" applyAlignment="1">
      <alignment vertical="top" wrapText="1"/>
    </xf>
    <xf numFmtId="0" fontId="1" fillId="2" borderId="3" xfId="1" applyFont="1" applyFill="1" applyBorder="1" applyAlignment="1">
      <alignment vertical="top" wrapText="1"/>
    </xf>
    <xf numFmtId="0" fontId="1" fillId="3" borderId="3" xfId="1" applyFont="1" applyFill="1" applyBorder="1" applyAlignment="1">
      <alignment vertical="top" wrapText="1"/>
    </xf>
    <xf numFmtId="0" fontId="1" fillId="3" borderId="1" xfId="1" applyFont="1" applyFill="1" applyBorder="1" applyAlignment="1">
      <alignment vertical="top" wrapText="1"/>
    </xf>
    <xf numFmtId="0" fontId="1" fillId="2" borderId="1" xfId="1" applyFont="1" applyFill="1" applyBorder="1" applyAlignment="1">
      <alignment vertical="top" wrapText="1"/>
    </xf>
    <xf numFmtId="0" fontId="1" fillId="0" borderId="7" xfId="1" applyFont="1" applyBorder="1" applyAlignment="1">
      <alignment horizontal="left"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4" fontId="5" fillId="0" borderId="6" xfId="1" applyNumberFormat="1" applyFont="1" applyBorder="1" applyAlignment="1">
      <alignment horizontal="center" vertical="center" wrapText="1"/>
    </xf>
    <xf numFmtId="4" fontId="5" fillId="0" borderId="8" xfId="1" applyNumberFormat="1" applyFont="1" applyBorder="1" applyAlignment="1">
      <alignment horizontal="center" vertical="center" wrapText="1"/>
    </xf>
    <xf numFmtId="4" fontId="5" fillId="0" borderId="12" xfId="1" applyNumberFormat="1" applyFont="1" applyBorder="1" applyAlignment="1">
      <alignment horizontal="center" vertical="center" wrapText="1"/>
    </xf>
    <xf numFmtId="49" fontId="34" fillId="0" borderId="10" xfId="0" applyNumberFormat="1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top" wrapText="1"/>
    </xf>
    <xf numFmtId="0" fontId="1" fillId="0" borderId="5" xfId="1" applyFont="1" applyBorder="1" applyAlignment="1">
      <alignment horizontal="center" vertical="top" wrapText="1"/>
    </xf>
    <xf numFmtId="0" fontId="1" fillId="0" borderId="7" xfId="1" applyFont="1" applyBorder="1" applyAlignment="1">
      <alignment horizontal="center" vertical="top" wrapText="1"/>
    </xf>
    <xf numFmtId="0" fontId="1" fillId="0" borderId="3" xfId="1" applyFont="1" applyBorder="1" applyAlignment="1">
      <alignment horizontal="center" vertical="top" wrapText="1"/>
    </xf>
    <xf numFmtId="0" fontId="23" fillId="3" borderId="5" xfId="1" applyFont="1" applyFill="1" applyBorder="1" applyAlignment="1">
      <alignment vertical="top" wrapText="1"/>
    </xf>
    <xf numFmtId="0" fontId="22" fillId="3" borderId="7" xfId="0" applyFont="1" applyFill="1" applyBorder="1" applyAlignment="1">
      <alignment vertical="top" wrapText="1"/>
    </xf>
    <xf numFmtId="0" fontId="22" fillId="3" borderId="3" xfId="0" applyFont="1" applyFill="1" applyBorder="1" applyAlignment="1">
      <alignment vertical="top" wrapText="1"/>
    </xf>
    <xf numFmtId="0" fontId="23" fillId="3" borderId="7" xfId="1" applyFont="1" applyFill="1" applyBorder="1" applyAlignment="1">
      <alignment vertical="top" wrapText="1"/>
    </xf>
    <xf numFmtId="0" fontId="19" fillId="0" borderId="0" xfId="1" applyFont="1" applyAlignment="1">
      <alignment horizontal="center"/>
    </xf>
    <xf numFmtId="49" fontId="1" fillId="0" borderId="2" xfId="0" applyNumberFormat="1" applyFont="1" applyFill="1" applyBorder="1" applyAlignment="1">
      <alignment horizontal="center" vertical="center" wrapText="1"/>
    </xf>
    <xf numFmtId="0" fontId="19" fillId="0" borderId="0" xfId="1" applyFont="1" applyBorder="1" applyAlignment="1">
      <alignment horizontal="center" vertical="center" wrapText="1"/>
    </xf>
    <xf numFmtId="0" fontId="1" fillId="0" borderId="5" xfId="1" applyFont="1" applyFill="1" applyBorder="1" applyAlignment="1">
      <alignment horizontal="left" vertical="top" wrapText="1"/>
    </xf>
    <xf numFmtId="0" fontId="1" fillId="0" borderId="7" xfId="1" applyFont="1" applyFill="1" applyBorder="1" applyAlignment="1">
      <alignment horizontal="left" vertical="top" wrapText="1"/>
    </xf>
    <xf numFmtId="0" fontId="1" fillId="0" borderId="3" xfId="1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5" xfId="1" applyFont="1" applyFill="1" applyBorder="1" applyAlignment="1">
      <alignment vertical="top" wrapText="1"/>
    </xf>
    <xf numFmtId="0" fontId="1" fillId="0" borderId="7" xfId="1" applyFont="1" applyFill="1" applyBorder="1" applyAlignment="1">
      <alignment vertical="top" wrapText="1"/>
    </xf>
    <xf numFmtId="0" fontId="1" fillId="0" borderId="3" xfId="1" applyFont="1" applyFill="1" applyBorder="1" applyAlignment="1">
      <alignment vertical="top" wrapText="1"/>
    </xf>
    <xf numFmtId="0" fontId="0" fillId="0" borderId="7" xfId="0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23" fillId="0" borderId="3" xfId="1" applyFont="1" applyFill="1" applyBorder="1" applyAlignment="1">
      <alignment vertical="top" wrapText="1"/>
    </xf>
    <xf numFmtId="0" fontId="23" fillId="0" borderId="1" xfId="1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0" fontId="1" fillId="0" borderId="7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1" xfId="1" applyFont="1" applyFill="1" applyBorder="1" applyAlignment="1">
      <alignment vertical="top" wrapText="1"/>
    </xf>
    <xf numFmtId="0" fontId="1" fillId="0" borderId="5" xfId="1" applyFont="1" applyFill="1" applyBorder="1" applyAlignment="1">
      <alignment horizontal="center" vertical="top" wrapText="1"/>
    </xf>
    <xf numFmtId="0" fontId="1" fillId="0" borderId="7" xfId="1" applyFont="1" applyFill="1" applyBorder="1" applyAlignment="1">
      <alignment horizontal="center" vertical="top" wrapText="1"/>
    </xf>
    <xf numFmtId="0" fontId="1" fillId="0" borderId="3" xfId="1" applyFont="1" applyFill="1" applyBorder="1" applyAlignment="1">
      <alignment horizontal="center" vertical="top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2" fillId="0" borderId="1" xfId="1" applyFont="1" applyFill="1" applyBorder="1" applyAlignment="1">
      <alignment vertical="top" wrapText="1"/>
    </xf>
    <xf numFmtId="0" fontId="18" fillId="0" borderId="5" xfId="0" applyFont="1" applyFill="1" applyBorder="1" applyAlignment="1">
      <alignment vertical="top" wrapText="1"/>
    </xf>
    <xf numFmtId="0" fontId="18" fillId="0" borderId="7" xfId="0" applyFont="1" applyFill="1" applyBorder="1" applyAlignment="1">
      <alignment vertical="top" wrapText="1"/>
    </xf>
    <xf numFmtId="49" fontId="23" fillId="0" borderId="0" xfId="0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left" vertical="top" wrapText="1"/>
    </xf>
    <xf numFmtId="0" fontId="1" fillId="0" borderId="14" xfId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49" fontId="1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23" fillId="0" borderId="5" xfId="1" applyFont="1" applyFill="1" applyBorder="1" applyAlignment="1">
      <alignment vertical="top" wrapText="1"/>
    </xf>
    <xf numFmtId="0" fontId="23" fillId="0" borderId="7" xfId="1" applyFont="1" applyFill="1" applyBorder="1" applyAlignment="1">
      <alignment vertical="top" wrapText="1"/>
    </xf>
    <xf numFmtId="0" fontId="21" fillId="0" borderId="7" xfId="0" applyFont="1" applyFill="1" applyBorder="1" applyAlignment="1">
      <alignment vertical="top" wrapText="1"/>
    </xf>
    <xf numFmtId="0" fontId="21" fillId="0" borderId="3" xfId="0" applyFont="1" applyFill="1" applyBorder="1" applyAlignment="1">
      <alignment vertical="top" wrapText="1"/>
    </xf>
    <xf numFmtId="0" fontId="1" fillId="0" borderId="11" xfId="1" applyFont="1" applyFill="1" applyBorder="1" applyAlignment="1">
      <alignment vertical="top" wrapText="1"/>
    </xf>
    <xf numFmtId="0" fontId="13" fillId="0" borderId="0" xfId="0" applyFont="1" applyFill="1" applyAlignment="1">
      <alignment horizontal="center" vertical="center" wrapText="1"/>
    </xf>
    <xf numFmtId="49" fontId="23" fillId="0" borderId="6" xfId="0" applyNumberFormat="1" applyFont="1" applyFill="1" applyBorder="1" applyAlignment="1">
      <alignment horizontal="left" vertical="top" wrapText="1"/>
    </xf>
    <xf numFmtId="49" fontId="23" fillId="0" borderId="8" xfId="0" applyNumberFormat="1" applyFont="1" applyFill="1" applyBorder="1" applyAlignment="1">
      <alignment horizontal="left" vertical="top" wrapText="1"/>
    </xf>
    <xf numFmtId="49" fontId="23" fillId="0" borderId="12" xfId="0" applyNumberFormat="1" applyFont="1" applyFill="1" applyBorder="1" applyAlignment="1">
      <alignment horizontal="left" vertical="top" wrapText="1"/>
    </xf>
    <xf numFmtId="49" fontId="23" fillId="0" borderId="6" xfId="0" applyNumberFormat="1" applyFont="1" applyFill="1" applyBorder="1" applyAlignment="1">
      <alignment horizontal="left" vertical="center" wrapText="1"/>
    </xf>
    <xf numFmtId="49" fontId="23" fillId="0" borderId="8" xfId="0" applyNumberFormat="1" applyFont="1" applyFill="1" applyBorder="1" applyAlignment="1">
      <alignment horizontal="left" vertical="center" wrapText="1"/>
    </xf>
    <xf numFmtId="49" fontId="23" fillId="0" borderId="12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left"/>
    </xf>
    <xf numFmtId="0" fontId="26" fillId="0" borderId="8" xfId="0" applyFont="1" applyFill="1" applyBorder="1" applyAlignment="1">
      <alignment horizontal="left"/>
    </xf>
    <xf numFmtId="0" fontId="26" fillId="0" borderId="12" xfId="0" applyFont="1" applyFill="1" applyBorder="1" applyAlignment="1">
      <alignment horizontal="left"/>
    </xf>
    <xf numFmtId="49" fontId="1" fillId="0" borderId="2" xfId="0" applyNumberFormat="1" applyFont="1" applyFill="1" applyBorder="1" applyAlignment="1">
      <alignment horizontal="center" wrapText="1"/>
    </xf>
    <xf numFmtId="0" fontId="23" fillId="0" borderId="8" xfId="0" applyFont="1" applyFill="1" applyBorder="1" applyAlignment="1">
      <alignment horizontal="center"/>
    </xf>
    <xf numFmtId="0" fontId="23" fillId="0" borderId="12" xfId="0" applyFont="1" applyFill="1" applyBorder="1" applyAlignment="1">
      <alignment horizontal="center"/>
    </xf>
    <xf numFmtId="0" fontId="4" fillId="0" borderId="0" xfId="0" applyFont="1" applyAlignment="1">
      <alignment horizontal="left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2" fontId="1" fillId="2" borderId="5" xfId="0" applyNumberFormat="1" applyFont="1" applyFill="1" applyBorder="1" applyAlignment="1">
      <alignment horizontal="left" vertical="top" wrapText="1"/>
    </xf>
    <xf numFmtId="2" fontId="1" fillId="2" borderId="7" xfId="0" applyNumberFormat="1" applyFont="1" applyFill="1" applyBorder="1" applyAlignment="1">
      <alignment horizontal="left" vertical="top" wrapText="1"/>
    </xf>
    <xf numFmtId="2" fontId="1" fillId="2" borderId="3" xfId="0" applyNumberFormat="1" applyFont="1" applyFill="1" applyBorder="1" applyAlignment="1">
      <alignment horizontal="left" vertical="top" wrapText="1"/>
    </xf>
    <xf numFmtId="2" fontId="1" fillId="2" borderId="5" xfId="0" applyNumberFormat="1" applyFont="1" applyFill="1" applyBorder="1" applyAlignment="1">
      <alignment horizontal="center" vertical="top" wrapText="1"/>
    </xf>
    <xf numFmtId="2" fontId="1" fillId="2" borderId="7" xfId="0" applyNumberFormat="1" applyFont="1" applyFill="1" applyBorder="1" applyAlignment="1">
      <alignment horizontal="center" vertical="top" wrapText="1"/>
    </xf>
    <xf numFmtId="2" fontId="1" fillId="2" borderId="3" xfId="0" applyNumberFormat="1" applyFont="1" applyFill="1" applyBorder="1" applyAlignment="1">
      <alignment horizontal="center" vertical="top" wrapText="1"/>
    </xf>
    <xf numFmtId="2" fontId="23" fillId="2" borderId="5" xfId="0" applyNumberFormat="1" applyFont="1" applyFill="1" applyBorder="1" applyAlignment="1">
      <alignment horizontal="left" vertical="top" wrapText="1"/>
    </xf>
    <xf numFmtId="2" fontId="23" fillId="2" borderId="7" xfId="0" applyNumberFormat="1" applyFont="1" applyFill="1" applyBorder="1" applyAlignment="1">
      <alignment horizontal="left" vertical="top" wrapText="1"/>
    </xf>
    <xf numFmtId="2" fontId="27" fillId="2" borderId="0" xfId="0" applyNumberFormat="1" applyFont="1" applyFill="1" applyAlignment="1">
      <alignment horizontal="center" vertical="center" wrapText="1"/>
    </xf>
    <xf numFmtId="2" fontId="23" fillId="2" borderId="3" xfId="0" applyNumberFormat="1" applyFont="1" applyFill="1" applyBorder="1" applyAlignment="1">
      <alignment horizontal="left" vertical="top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5" xfId="0" applyNumberFormat="1" applyFont="1" applyFill="1" applyBorder="1" applyAlignment="1">
      <alignment vertical="top" wrapText="1"/>
    </xf>
    <xf numFmtId="2" fontId="1" fillId="2" borderId="7" xfId="0" applyNumberFormat="1" applyFont="1" applyFill="1" applyBorder="1" applyAlignment="1">
      <alignment vertical="top" wrapText="1"/>
    </xf>
    <xf numFmtId="2" fontId="1" fillId="2" borderId="3" xfId="0" applyNumberFormat="1" applyFont="1" applyFill="1" applyBorder="1" applyAlignment="1">
      <alignment vertical="top" wrapText="1"/>
    </xf>
    <xf numFmtId="2" fontId="23" fillId="2" borderId="5" xfId="0" applyNumberFormat="1" applyFont="1" applyFill="1" applyBorder="1" applyAlignment="1">
      <alignment vertical="top" wrapText="1"/>
    </xf>
    <xf numFmtId="2" fontId="23" fillId="2" borderId="7" xfId="0" applyNumberFormat="1" applyFont="1" applyFill="1" applyBorder="1" applyAlignment="1">
      <alignment vertical="top" wrapText="1"/>
    </xf>
    <xf numFmtId="2" fontId="23" fillId="2" borderId="3" xfId="0" applyNumberFormat="1" applyFont="1" applyFill="1" applyBorder="1" applyAlignment="1">
      <alignment vertical="top" wrapText="1"/>
    </xf>
    <xf numFmtId="2" fontId="23" fillId="2" borderId="5" xfId="0" applyNumberFormat="1" applyFont="1" applyFill="1" applyBorder="1" applyAlignment="1">
      <alignment horizontal="center" vertical="top" wrapText="1"/>
    </xf>
    <xf numFmtId="2" fontId="23" fillId="2" borderId="7" xfId="0" applyNumberFormat="1" applyFont="1" applyFill="1" applyBorder="1" applyAlignment="1">
      <alignment horizontal="center" vertical="top" wrapText="1"/>
    </xf>
    <xf numFmtId="2" fontId="23" fillId="2" borderId="3" xfId="0" applyNumberFormat="1" applyFont="1" applyFill="1" applyBorder="1" applyAlignment="1">
      <alignment horizontal="center" vertical="top" wrapText="1"/>
    </xf>
    <xf numFmtId="2" fontId="26" fillId="2" borderId="7" xfId="0" applyNumberFormat="1" applyFont="1" applyFill="1" applyBorder="1" applyAlignment="1">
      <alignment vertical="top" wrapText="1"/>
    </xf>
    <xf numFmtId="2" fontId="26" fillId="2" borderId="3" xfId="0" applyNumberFormat="1" applyFont="1" applyFill="1" applyBorder="1" applyAlignment="1">
      <alignment vertical="top" wrapText="1"/>
    </xf>
    <xf numFmtId="2" fontId="26" fillId="2" borderId="9" xfId="0" applyNumberFormat="1" applyFont="1" applyFill="1" applyBorder="1" applyAlignment="1">
      <alignment horizontal="center" vertical="center" wrapText="1"/>
    </xf>
    <xf numFmtId="2" fontId="26" fillId="2" borderId="15" xfId="0" applyNumberFormat="1" applyFont="1" applyFill="1" applyBorder="1" applyAlignment="1">
      <alignment horizontal="center" vertical="center" wrapText="1"/>
    </xf>
    <xf numFmtId="2" fontId="8" fillId="2" borderId="1" xfId="1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IU229"/>
  <sheetViews>
    <sheetView view="pageBreakPreview" topLeftCell="H88" zoomScale="80" zoomScaleSheetLayoutView="80" workbookViewId="0">
      <selection activeCell="O63" sqref="O63"/>
    </sheetView>
  </sheetViews>
  <sheetFormatPr defaultColWidth="27.28515625" defaultRowHeight="18.75"/>
  <cols>
    <col min="1" max="1" width="0" style="232" hidden="1" customWidth="1"/>
    <col min="2" max="2" width="17.7109375" style="232" customWidth="1"/>
    <col min="3" max="3" width="57.42578125" style="232" customWidth="1"/>
    <col min="4" max="4" width="38.140625" style="232" customWidth="1"/>
    <col min="5" max="5" width="17.140625" style="233" customWidth="1"/>
    <col min="6" max="6" width="19.140625" style="233" customWidth="1"/>
    <col min="7" max="7" width="20.42578125" style="233" customWidth="1"/>
    <col min="8" max="8" width="17.140625" style="233" customWidth="1"/>
    <col min="9" max="9" width="15.85546875" style="232" customWidth="1"/>
    <col min="10" max="10" width="16.5703125" style="232" customWidth="1"/>
    <col min="11" max="11" width="13.7109375" style="232" customWidth="1"/>
    <col min="12" max="12" width="16.28515625" style="232" customWidth="1"/>
    <col min="13" max="15" width="15.85546875" style="232" customWidth="1"/>
    <col min="16" max="238" width="9.140625" style="232" customWidth="1"/>
    <col min="239" max="239" width="0" style="232" hidden="1" customWidth="1"/>
    <col min="240" max="240" width="21.7109375" style="232" customWidth="1"/>
    <col min="241" max="241" width="48.140625" style="232" customWidth="1"/>
    <col min="242" max="242" width="29.7109375" style="232" customWidth="1"/>
    <col min="243" max="243" width="11.42578125" style="232" customWidth="1"/>
    <col min="244" max="244" width="7.5703125" style="232" customWidth="1"/>
    <col min="245" max="245" width="11.7109375" style="232" customWidth="1"/>
    <col min="246" max="246" width="7.140625" style="232" customWidth="1"/>
    <col min="247" max="247" width="0" style="232" hidden="1" customWidth="1"/>
    <col min="248" max="249" width="19.140625" style="232" customWidth="1"/>
    <col min="250" max="250" width="20.42578125" style="232" customWidth="1"/>
    <col min="251" max="251" width="20.85546875" style="232" customWidth="1"/>
    <col min="252" max="253" width="22" style="232" customWidth="1"/>
    <col min="254" max="254" width="0" style="232" hidden="1" customWidth="1"/>
    <col min="255" max="16384" width="27.28515625" style="232"/>
  </cols>
  <sheetData>
    <row r="1" spans="1:15" s="224" customFormat="1" ht="20.25">
      <c r="A1" s="222"/>
      <c r="B1" s="222"/>
      <c r="C1" s="222"/>
      <c r="D1" s="29"/>
      <c r="E1" s="223"/>
      <c r="F1" s="223"/>
      <c r="G1" s="223"/>
      <c r="H1" s="223"/>
      <c r="I1" s="222"/>
      <c r="J1" s="222"/>
    </row>
    <row r="2" spans="1:15" s="224" customFormat="1" ht="20.25">
      <c r="A2" s="222"/>
      <c r="B2" s="222"/>
      <c r="C2" s="222"/>
      <c r="D2" s="222"/>
      <c r="E2" s="30"/>
      <c r="F2" s="30"/>
      <c r="G2" s="30"/>
      <c r="I2" s="238"/>
      <c r="J2" s="238"/>
      <c r="K2" s="238"/>
      <c r="L2" s="238"/>
      <c r="M2" s="238"/>
      <c r="N2" s="305" t="s">
        <v>156</v>
      </c>
      <c r="O2" s="305"/>
    </row>
    <row r="3" spans="1:15" s="224" customFormat="1">
      <c r="A3" s="222"/>
      <c r="B3" s="222"/>
      <c r="C3" s="222"/>
      <c r="D3" s="222"/>
      <c r="E3" s="223"/>
      <c r="F3" s="223"/>
      <c r="G3" s="223"/>
      <c r="H3" s="223"/>
      <c r="I3" s="222"/>
      <c r="J3" s="222"/>
    </row>
    <row r="4" spans="1:15" s="222" customFormat="1" ht="69.75" customHeight="1">
      <c r="B4" s="307" t="s">
        <v>384</v>
      </c>
      <c r="C4" s="307"/>
      <c r="D4" s="307"/>
      <c r="E4" s="307"/>
      <c r="F4" s="307"/>
      <c r="G4" s="307"/>
      <c r="H4" s="307"/>
      <c r="I4" s="307"/>
      <c r="J4" s="307"/>
      <c r="K4" s="307"/>
      <c r="L4" s="307"/>
      <c r="M4" s="307"/>
    </row>
    <row r="5" spans="1:15" s="222" customFormat="1" ht="23.25">
      <c r="B5" s="31"/>
      <c r="C5" s="31"/>
      <c r="D5" s="31"/>
      <c r="E5" s="92"/>
      <c r="F5" s="92"/>
      <c r="G5" s="92"/>
      <c r="H5" s="225"/>
    </row>
    <row r="6" spans="1:15" s="222" customFormat="1" ht="95.25" customHeight="1">
      <c r="B6" s="258" t="s">
        <v>130</v>
      </c>
      <c r="C6" s="267" t="s">
        <v>164</v>
      </c>
      <c r="D6" s="273" t="s">
        <v>8</v>
      </c>
      <c r="E6" s="293" t="s">
        <v>9</v>
      </c>
      <c r="F6" s="294"/>
      <c r="G6" s="294"/>
      <c r="H6" s="294"/>
      <c r="I6" s="294"/>
      <c r="J6" s="294"/>
      <c r="K6" s="294"/>
      <c r="L6" s="294"/>
      <c r="M6" s="294"/>
      <c r="N6" s="294"/>
      <c r="O6" s="295"/>
    </row>
    <row r="7" spans="1:15" s="222" customFormat="1" ht="162.75" customHeight="1">
      <c r="B7" s="258"/>
      <c r="C7" s="267"/>
      <c r="D7" s="273"/>
      <c r="E7" s="22" t="s">
        <v>12</v>
      </c>
      <c r="F7" s="22" t="s">
        <v>165</v>
      </c>
      <c r="G7" s="220" t="s">
        <v>166</v>
      </c>
      <c r="H7" s="220" t="s">
        <v>167</v>
      </c>
      <c r="I7" s="220" t="s">
        <v>250</v>
      </c>
      <c r="J7" s="197" t="s">
        <v>286</v>
      </c>
      <c r="K7" s="197" t="s">
        <v>297</v>
      </c>
      <c r="L7" s="219" t="s">
        <v>312</v>
      </c>
      <c r="M7" s="219" t="s">
        <v>354</v>
      </c>
      <c r="N7" s="221" t="s">
        <v>362</v>
      </c>
      <c r="O7" s="212" t="s">
        <v>385</v>
      </c>
    </row>
    <row r="8" spans="1:15" s="222" customFormat="1">
      <c r="B8" s="213">
        <v>1</v>
      </c>
      <c r="C8" s="213">
        <v>2</v>
      </c>
      <c r="D8" s="36">
        <v>3</v>
      </c>
      <c r="E8" s="37">
        <v>4</v>
      </c>
      <c r="F8" s="37">
        <v>5</v>
      </c>
      <c r="G8" s="37">
        <v>6</v>
      </c>
      <c r="H8" s="37">
        <v>7</v>
      </c>
      <c r="I8" s="226"/>
      <c r="J8" s="226"/>
      <c r="K8" s="226"/>
      <c r="L8" s="186"/>
      <c r="M8" s="186"/>
      <c r="N8" s="186"/>
      <c r="O8" s="186"/>
    </row>
    <row r="9" spans="1:15" s="222" customFormat="1">
      <c r="B9" s="265" t="s">
        <v>163</v>
      </c>
      <c r="C9" s="266" t="s">
        <v>390</v>
      </c>
      <c r="D9" s="23" t="s">
        <v>124</v>
      </c>
      <c r="E9" s="47">
        <f t="shared" ref="E9:J9" si="0">E12+E13</f>
        <v>206633.7</v>
      </c>
      <c r="F9" s="47">
        <f t="shared" si="0"/>
        <v>217383.8</v>
      </c>
      <c r="G9" s="47">
        <f t="shared" si="0"/>
        <v>212075.8</v>
      </c>
      <c r="H9" s="47">
        <f t="shared" si="0"/>
        <v>203264.40000000002</v>
      </c>
      <c r="I9" s="47">
        <f t="shared" si="0"/>
        <v>207610.19999999998</v>
      </c>
      <c r="J9" s="47">
        <f t="shared" si="0"/>
        <v>228545.59999999998</v>
      </c>
      <c r="K9" s="47">
        <f>K12+K13</f>
        <v>243484.2</v>
      </c>
      <c r="L9" s="47">
        <f>L12+L13</f>
        <v>292873.30000000005</v>
      </c>
      <c r="M9" s="47">
        <f>M12+M13</f>
        <v>314477.7</v>
      </c>
      <c r="N9" s="47">
        <f>N12+N13</f>
        <v>333676.59999999998</v>
      </c>
      <c r="O9" s="236">
        <f>O12+O13</f>
        <v>343704</v>
      </c>
    </row>
    <row r="10" spans="1:15" s="222" customFormat="1" ht="18.75" customHeight="1">
      <c r="B10" s="265"/>
      <c r="C10" s="266"/>
      <c r="D10" s="23" t="s">
        <v>168</v>
      </c>
      <c r="E10" s="38"/>
      <c r="F10" s="38"/>
      <c r="G10" s="38"/>
      <c r="H10" s="38"/>
      <c r="I10" s="38"/>
      <c r="J10" s="38"/>
      <c r="K10" s="38"/>
      <c r="L10" s="186"/>
      <c r="M10" s="186"/>
      <c r="N10" s="186"/>
      <c r="O10" s="186"/>
    </row>
    <row r="11" spans="1:15" s="222" customFormat="1" ht="21.75" customHeight="1">
      <c r="B11" s="265"/>
      <c r="C11" s="266"/>
      <c r="D11" s="23" t="s">
        <v>391</v>
      </c>
      <c r="E11" s="34"/>
      <c r="F11" s="34"/>
      <c r="G11" s="34"/>
      <c r="H11" s="34"/>
      <c r="I11" s="34"/>
      <c r="J11" s="34"/>
      <c r="K11" s="34"/>
      <c r="L11" s="186"/>
      <c r="M11" s="186"/>
      <c r="N11" s="186"/>
      <c r="O11" s="186"/>
    </row>
    <row r="12" spans="1:15" s="228" customFormat="1">
      <c r="A12" s="227"/>
      <c r="B12" s="265"/>
      <c r="C12" s="266"/>
      <c r="D12" s="23" t="s">
        <v>82</v>
      </c>
      <c r="E12" s="47">
        <f t="shared" ref="E12:N12" si="1">E17+E37+E113+E208</f>
        <v>206633.7</v>
      </c>
      <c r="F12" s="47">
        <f t="shared" si="1"/>
        <v>217383.8</v>
      </c>
      <c r="G12" s="47">
        <f t="shared" si="1"/>
        <v>212075.8</v>
      </c>
      <c r="H12" s="47">
        <f t="shared" si="1"/>
        <v>203264.40000000002</v>
      </c>
      <c r="I12" s="47">
        <f t="shared" si="1"/>
        <v>207610.19999999998</v>
      </c>
      <c r="J12" s="47">
        <f t="shared" si="1"/>
        <v>228545.59999999998</v>
      </c>
      <c r="K12" s="47">
        <f t="shared" si="1"/>
        <v>243484.2</v>
      </c>
      <c r="L12" s="47">
        <f t="shared" si="1"/>
        <v>292412.30000000005</v>
      </c>
      <c r="M12" s="47">
        <f t="shared" si="1"/>
        <v>313205.5</v>
      </c>
      <c r="N12" s="47">
        <f t="shared" si="1"/>
        <v>332219.5</v>
      </c>
      <c r="O12" s="47">
        <f t="shared" ref="O12" si="2">O17+O37+O113+O208</f>
        <v>342000.9</v>
      </c>
    </row>
    <row r="13" spans="1:15" s="222" customFormat="1">
      <c r="B13" s="265"/>
      <c r="C13" s="266"/>
      <c r="D13" s="23" t="s">
        <v>87</v>
      </c>
      <c r="E13" s="47">
        <f>E18+E38+E114+E209</f>
        <v>0</v>
      </c>
      <c r="F13" s="47">
        <f>F18+F38+F114+F209</f>
        <v>0</v>
      </c>
      <c r="G13" s="47">
        <f>G18+G38+G114+G209</f>
        <v>0</v>
      </c>
      <c r="H13" s="47">
        <v>0</v>
      </c>
      <c r="I13" s="47">
        <v>0</v>
      </c>
      <c r="J13" s="47">
        <v>0</v>
      </c>
      <c r="K13" s="47">
        <v>0</v>
      </c>
      <c r="L13" s="47">
        <f>L18+L38+L114+L209</f>
        <v>461</v>
      </c>
      <c r="M13" s="47">
        <f>M18+M38+M114+M209</f>
        <v>1272.1999999999998</v>
      </c>
      <c r="N13" s="47">
        <f>N18+N38+N114+N209</f>
        <v>1457.1</v>
      </c>
      <c r="O13" s="47">
        <f>O18+O38+O114+O209</f>
        <v>1703.1000000000001</v>
      </c>
    </row>
    <row r="14" spans="1:15" s="222" customFormat="1" ht="18.75" customHeight="1">
      <c r="B14" s="259" t="s">
        <v>13</v>
      </c>
      <c r="C14" s="261" t="s">
        <v>60</v>
      </c>
      <c r="D14" s="23" t="s">
        <v>124</v>
      </c>
      <c r="E14" s="48">
        <f t="shared" ref="E14:J14" si="3">E17+E18</f>
        <v>41749</v>
      </c>
      <c r="F14" s="48">
        <f t="shared" si="3"/>
        <v>38788</v>
      </c>
      <c r="G14" s="48">
        <f t="shared" si="3"/>
        <v>35992</v>
      </c>
      <c r="H14" s="48">
        <f t="shared" si="3"/>
        <v>35046.9</v>
      </c>
      <c r="I14" s="48">
        <f t="shared" si="3"/>
        <v>53194.6</v>
      </c>
      <c r="J14" s="48">
        <f t="shared" si="3"/>
        <v>61652.5</v>
      </c>
      <c r="K14" s="48">
        <f>K17+K18</f>
        <v>64409.599999999999</v>
      </c>
      <c r="L14" s="48">
        <f>L17+L18</f>
        <v>65875.5</v>
      </c>
      <c r="M14" s="48">
        <f>M17+M18</f>
        <v>67627.299999999988</v>
      </c>
      <c r="N14" s="48">
        <f>N17+N18</f>
        <v>59646.399999999994</v>
      </c>
      <c r="O14" s="237">
        <f>O17+O18</f>
        <v>61096.299999999996</v>
      </c>
    </row>
    <row r="15" spans="1:15" s="222" customFormat="1" ht="22.5" customHeight="1">
      <c r="B15" s="260"/>
      <c r="C15" s="262"/>
      <c r="D15" s="23" t="s">
        <v>168</v>
      </c>
      <c r="E15" s="14"/>
      <c r="F15" s="14"/>
      <c r="G15" s="14"/>
      <c r="H15" s="14"/>
      <c r="I15" s="14"/>
      <c r="J15" s="14"/>
      <c r="K15" s="14"/>
      <c r="L15" s="211"/>
      <c r="M15" s="211"/>
      <c r="N15" s="211"/>
      <c r="O15" s="211"/>
    </row>
    <row r="16" spans="1:15" s="222" customFormat="1" ht="18.75" customHeight="1">
      <c r="B16" s="260"/>
      <c r="C16" s="262"/>
      <c r="D16" s="23" t="s">
        <v>391</v>
      </c>
      <c r="E16" s="14"/>
      <c r="F16" s="14"/>
      <c r="G16" s="14"/>
      <c r="H16" s="14"/>
      <c r="I16" s="14"/>
      <c r="J16" s="14"/>
      <c r="K16" s="14"/>
      <c r="L16" s="186"/>
      <c r="M16" s="186"/>
      <c r="N16" s="186"/>
      <c r="O16" s="186"/>
    </row>
    <row r="17" spans="2:15" s="222" customFormat="1" ht="21" customHeight="1">
      <c r="B17" s="260"/>
      <c r="C17" s="262"/>
      <c r="D17" s="23" t="s">
        <v>82</v>
      </c>
      <c r="E17" s="48">
        <f t="shared" ref="E17:J18" si="4">E22+E27+E32</f>
        <v>41749</v>
      </c>
      <c r="F17" s="48">
        <f t="shared" si="4"/>
        <v>38788</v>
      </c>
      <c r="G17" s="48">
        <f t="shared" si="4"/>
        <v>35992</v>
      </c>
      <c r="H17" s="48">
        <f t="shared" si="4"/>
        <v>35046.9</v>
      </c>
      <c r="I17" s="48">
        <f t="shared" si="4"/>
        <v>53194.6</v>
      </c>
      <c r="J17" s="48">
        <f t="shared" si="4"/>
        <v>61652.5</v>
      </c>
      <c r="K17" s="48">
        <f t="shared" ref="K17:N18" si="5">K22+K27+K32</f>
        <v>64409.599999999999</v>
      </c>
      <c r="L17" s="48">
        <f t="shared" si="5"/>
        <v>65875.5</v>
      </c>
      <c r="M17" s="48">
        <f t="shared" si="5"/>
        <v>67627.299999999988</v>
      </c>
      <c r="N17" s="48">
        <f t="shared" si="5"/>
        <v>59612.399999999994</v>
      </c>
      <c r="O17" s="48">
        <f t="shared" ref="O17" si="6">O22+O27+O32</f>
        <v>61007.1</v>
      </c>
    </row>
    <row r="18" spans="2:15" s="222" customFormat="1">
      <c r="B18" s="260"/>
      <c r="C18" s="263"/>
      <c r="D18" s="23" t="s">
        <v>87</v>
      </c>
      <c r="E18" s="48">
        <f t="shared" si="4"/>
        <v>0</v>
      </c>
      <c r="F18" s="14">
        <v>0</v>
      </c>
      <c r="G18" s="48">
        <f t="shared" si="4"/>
        <v>0</v>
      </c>
      <c r="H18" s="14">
        <v>0</v>
      </c>
      <c r="I18" s="14">
        <v>0</v>
      </c>
      <c r="J18" s="14">
        <v>0</v>
      </c>
      <c r="K18" s="48">
        <f t="shared" si="5"/>
        <v>0</v>
      </c>
      <c r="L18" s="48">
        <f t="shared" si="5"/>
        <v>0</v>
      </c>
      <c r="M18" s="48">
        <f t="shared" si="5"/>
        <v>0</v>
      </c>
      <c r="N18" s="48">
        <f t="shared" si="5"/>
        <v>34</v>
      </c>
      <c r="O18" s="48">
        <f t="shared" ref="O18" si="7">O23+O28+O33</f>
        <v>89.2</v>
      </c>
    </row>
    <row r="19" spans="2:15" s="222" customFormat="1" ht="18.75" customHeight="1">
      <c r="B19" s="264" t="s">
        <v>127</v>
      </c>
      <c r="C19" s="264" t="s">
        <v>89</v>
      </c>
      <c r="D19" s="23" t="s">
        <v>124</v>
      </c>
      <c r="E19" s="48">
        <f t="shared" ref="E19:J19" si="8">E22</f>
        <v>0</v>
      </c>
      <c r="F19" s="48">
        <f t="shared" si="8"/>
        <v>0</v>
      </c>
      <c r="G19" s="48">
        <f t="shared" si="8"/>
        <v>0</v>
      </c>
      <c r="H19" s="48">
        <f t="shared" si="8"/>
        <v>0</v>
      </c>
      <c r="I19" s="48">
        <f t="shared" si="8"/>
        <v>0</v>
      </c>
      <c r="J19" s="48">
        <f t="shared" si="8"/>
        <v>29948.7</v>
      </c>
      <c r="K19" s="48">
        <f>K22</f>
        <v>38228.1</v>
      </c>
      <c r="L19" s="48">
        <f>L22</f>
        <v>32145.200000000001</v>
      </c>
      <c r="M19" s="48">
        <f>M22</f>
        <v>37779.199999999997</v>
      </c>
      <c r="N19" s="48">
        <f>N22</f>
        <v>28462.799999999999</v>
      </c>
      <c r="O19" s="48">
        <f>O22</f>
        <v>32117.1</v>
      </c>
    </row>
    <row r="20" spans="2:15" s="222" customFormat="1">
      <c r="B20" s="264"/>
      <c r="C20" s="264"/>
      <c r="D20" s="23" t="s">
        <v>168</v>
      </c>
      <c r="E20" s="34"/>
      <c r="F20" s="34"/>
      <c r="G20" s="34"/>
      <c r="H20" s="34"/>
      <c r="I20" s="34"/>
      <c r="J20" s="34"/>
      <c r="K20" s="34"/>
      <c r="L20" s="186"/>
      <c r="M20" s="186"/>
      <c r="N20" s="186"/>
      <c r="O20" s="186"/>
    </row>
    <row r="21" spans="2:15" s="222" customFormat="1" ht="19.5" customHeight="1">
      <c r="B21" s="264"/>
      <c r="C21" s="264"/>
      <c r="D21" s="23" t="s">
        <v>391</v>
      </c>
      <c r="E21" s="34"/>
      <c r="F21" s="34"/>
      <c r="G21" s="34"/>
      <c r="H21" s="34"/>
      <c r="I21" s="34"/>
      <c r="J21" s="34"/>
      <c r="K21" s="34"/>
      <c r="L21" s="186"/>
      <c r="M21" s="186"/>
      <c r="N21" s="186"/>
      <c r="O21" s="186"/>
    </row>
    <row r="22" spans="2:15" s="229" customFormat="1">
      <c r="B22" s="264"/>
      <c r="C22" s="264"/>
      <c r="D22" s="118" t="s">
        <v>82</v>
      </c>
      <c r="E22" s="14"/>
      <c r="F22" s="14"/>
      <c r="G22" s="14"/>
      <c r="H22" s="14"/>
      <c r="I22" s="14"/>
      <c r="J22" s="14">
        <v>29948.7</v>
      </c>
      <c r="K22" s="14">
        <v>38228.1</v>
      </c>
      <c r="L22" s="211">
        <v>32145.200000000001</v>
      </c>
      <c r="M22" s="211">
        <v>37779.199999999997</v>
      </c>
      <c r="N22" s="211">
        <v>28462.799999999999</v>
      </c>
      <c r="O22" s="211">
        <v>32117.1</v>
      </c>
    </row>
    <row r="23" spans="2:15" s="229" customFormat="1">
      <c r="B23" s="264"/>
      <c r="C23" s="264"/>
      <c r="D23" s="118" t="s">
        <v>87</v>
      </c>
      <c r="E23" s="39"/>
      <c r="F23" s="39"/>
      <c r="G23" s="39"/>
      <c r="H23" s="39"/>
      <c r="I23" s="39"/>
      <c r="J23" s="39"/>
      <c r="K23" s="39"/>
      <c r="L23" s="211"/>
      <c r="M23" s="211"/>
      <c r="N23" s="211"/>
      <c r="O23" s="211"/>
    </row>
    <row r="24" spans="2:15" s="229" customFormat="1">
      <c r="B24" s="264" t="s">
        <v>128</v>
      </c>
      <c r="C24" s="264" t="s">
        <v>62</v>
      </c>
      <c r="D24" s="118" t="s">
        <v>124</v>
      </c>
      <c r="E24" s="48">
        <f t="shared" ref="E24:J24" si="9">E27+E28</f>
        <v>41749</v>
      </c>
      <c r="F24" s="48">
        <f t="shared" si="9"/>
        <v>38788</v>
      </c>
      <c r="G24" s="48">
        <f t="shared" si="9"/>
        <v>35992</v>
      </c>
      <c r="H24" s="48">
        <f t="shared" si="9"/>
        <v>35046.9</v>
      </c>
      <c r="I24" s="48">
        <f t="shared" si="9"/>
        <v>53194.6</v>
      </c>
      <c r="J24" s="48">
        <f t="shared" si="9"/>
        <v>31703.8</v>
      </c>
      <c r="K24" s="48">
        <f>K27+K28</f>
        <v>26181.5</v>
      </c>
      <c r="L24" s="48">
        <f>L27+L28</f>
        <v>33729.699999999997</v>
      </c>
      <c r="M24" s="48">
        <f>M27+M28</f>
        <v>29848.1</v>
      </c>
      <c r="N24" s="48">
        <f>N27+N28</f>
        <v>31183.599999999999</v>
      </c>
      <c r="O24" s="48">
        <f>O27+O28</f>
        <v>28979.200000000001</v>
      </c>
    </row>
    <row r="25" spans="2:15" s="229" customFormat="1">
      <c r="B25" s="264"/>
      <c r="C25" s="264"/>
      <c r="D25" s="118" t="s">
        <v>168</v>
      </c>
      <c r="E25" s="39"/>
      <c r="F25" s="39"/>
      <c r="G25" s="39"/>
      <c r="H25" s="39"/>
      <c r="I25" s="39"/>
      <c r="J25" s="39"/>
      <c r="K25" s="39"/>
      <c r="L25" s="211"/>
      <c r="M25" s="211"/>
      <c r="N25" s="211"/>
      <c r="O25" s="211"/>
    </row>
    <row r="26" spans="2:15" s="229" customFormat="1" ht="15.75" customHeight="1">
      <c r="B26" s="264"/>
      <c r="C26" s="264"/>
      <c r="D26" s="23" t="s">
        <v>391</v>
      </c>
      <c r="E26" s="39"/>
      <c r="F26" s="39"/>
      <c r="G26" s="39"/>
      <c r="H26" s="39"/>
      <c r="I26" s="39"/>
      <c r="J26" s="39"/>
      <c r="K26" s="39"/>
      <c r="L26" s="211"/>
      <c r="M26" s="211"/>
      <c r="N26" s="211"/>
      <c r="O26" s="211"/>
    </row>
    <row r="27" spans="2:15" s="229" customFormat="1">
      <c r="B27" s="264"/>
      <c r="C27" s="264"/>
      <c r="D27" s="118" t="s">
        <v>82</v>
      </c>
      <c r="E27" s="48">
        <v>41749</v>
      </c>
      <c r="F27" s="48">
        <v>38788</v>
      </c>
      <c r="G27" s="48">
        <v>35992</v>
      </c>
      <c r="H27" s="48">
        <v>35046.9</v>
      </c>
      <c r="I27" s="48">
        <v>53194.6</v>
      </c>
      <c r="J27" s="48">
        <v>31703.8</v>
      </c>
      <c r="K27" s="48">
        <v>26181.5</v>
      </c>
      <c r="L27" s="211">
        <v>33729.699999999997</v>
      </c>
      <c r="M27" s="211">
        <v>29848.1</v>
      </c>
      <c r="N27" s="211">
        <v>31149.599999999999</v>
      </c>
      <c r="O27" s="211">
        <f>22876+5971.6+42.4</f>
        <v>28890</v>
      </c>
    </row>
    <row r="28" spans="2:15" s="222" customFormat="1">
      <c r="B28" s="264"/>
      <c r="C28" s="264"/>
      <c r="D28" s="23" t="s">
        <v>87</v>
      </c>
      <c r="E28" s="48"/>
      <c r="F28" s="14">
        <v>0</v>
      </c>
      <c r="G28" s="14"/>
      <c r="H28" s="39">
        <v>0</v>
      </c>
      <c r="I28" s="39">
        <v>0</v>
      </c>
      <c r="J28" s="39">
        <v>0</v>
      </c>
      <c r="K28" s="39">
        <v>0</v>
      </c>
      <c r="L28" s="186"/>
      <c r="M28" s="186"/>
      <c r="N28" s="186">
        <v>34</v>
      </c>
      <c r="O28" s="211">
        <v>89.2</v>
      </c>
    </row>
    <row r="29" spans="2:15" s="222" customFormat="1">
      <c r="B29" s="264" t="s">
        <v>63</v>
      </c>
      <c r="C29" s="264" t="s">
        <v>184</v>
      </c>
      <c r="D29" s="23" t="s">
        <v>124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86">
        <f>L32</f>
        <v>0.6</v>
      </c>
      <c r="M29" s="186">
        <f>M32</f>
        <v>0</v>
      </c>
      <c r="N29" s="186">
        <f>N32</f>
        <v>0</v>
      </c>
      <c r="O29" s="186">
        <f>O32</f>
        <v>0</v>
      </c>
    </row>
    <row r="30" spans="2:15" s="222" customFormat="1" ht="21" customHeight="1">
      <c r="B30" s="264"/>
      <c r="C30" s="264"/>
      <c r="D30" s="23" t="s">
        <v>168</v>
      </c>
      <c r="E30" s="14"/>
      <c r="F30" s="14"/>
      <c r="G30" s="14"/>
      <c r="H30" s="14"/>
      <c r="I30" s="14"/>
      <c r="J30" s="14"/>
      <c r="K30" s="14"/>
      <c r="L30" s="186"/>
      <c r="M30" s="186"/>
      <c r="N30" s="186"/>
      <c r="O30" s="186"/>
    </row>
    <row r="31" spans="2:15" s="222" customFormat="1" ht="21" customHeight="1">
      <c r="B31" s="264"/>
      <c r="C31" s="264"/>
      <c r="D31" s="23" t="s">
        <v>391</v>
      </c>
      <c r="E31" s="14"/>
      <c r="F31" s="14"/>
      <c r="G31" s="14"/>
      <c r="H31" s="14"/>
      <c r="I31" s="14"/>
      <c r="J31" s="14"/>
      <c r="K31" s="14"/>
      <c r="L31" s="186"/>
      <c r="M31" s="186"/>
      <c r="N31" s="186"/>
      <c r="O31" s="186"/>
    </row>
    <row r="32" spans="2:15" s="222" customFormat="1" ht="21" customHeight="1">
      <c r="B32" s="264"/>
      <c r="C32" s="264"/>
      <c r="D32" s="23" t="s">
        <v>82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86">
        <v>0.6</v>
      </c>
      <c r="M32" s="186">
        <v>0</v>
      </c>
      <c r="N32" s="186">
        <v>0</v>
      </c>
      <c r="O32" s="186">
        <v>0</v>
      </c>
    </row>
    <row r="33" spans="2:15" s="222" customFormat="1" ht="18.75" customHeight="1" thickBot="1">
      <c r="B33" s="268"/>
      <c r="C33" s="268"/>
      <c r="D33" s="23" t="s">
        <v>87</v>
      </c>
      <c r="E33" s="14"/>
      <c r="F33" s="14"/>
      <c r="G33" s="14"/>
      <c r="H33" s="14"/>
      <c r="I33" s="14"/>
      <c r="J33" s="14"/>
      <c r="K33" s="14"/>
      <c r="L33" s="186"/>
      <c r="M33" s="186"/>
      <c r="N33" s="186"/>
      <c r="O33" s="230"/>
    </row>
    <row r="34" spans="2:15" s="222" customFormat="1">
      <c r="B34" s="259" t="s">
        <v>64</v>
      </c>
      <c r="C34" s="259" t="s">
        <v>22</v>
      </c>
      <c r="D34" s="23" t="s">
        <v>124</v>
      </c>
      <c r="E34" s="47">
        <f t="shared" ref="E34:J34" si="10">E37+E38</f>
        <v>58316</v>
      </c>
      <c r="F34" s="47">
        <f t="shared" si="10"/>
        <v>68426</v>
      </c>
      <c r="G34" s="47">
        <f t="shared" si="10"/>
        <v>62189.1</v>
      </c>
      <c r="H34" s="47">
        <f t="shared" si="10"/>
        <v>90947.199999999997</v>
      </c>
      <c r="I34" s="47">
        <f t="shared" si="10"/>
        <v>92832.8</v>
      </c>
      <c r="J34" s="47">
        <f t="shared" si="10"/>
        <v>85489.5</v>
      </c>
      <c r="K34" s="47">
        <f>K37+K38</f>
        <v>96845.6</v>
      </c>
      <c r="L34" s="47">
        <f>L37+L38</f>
        <v>137629.60000000003</v>
      </c>
      <c r="M34" s="47">
        <f>M37+M38</f>
        <v>131558.1</v>
      </c>
      <c r="N34" s="47">
        <f>N37+N38</f>
        <v>144449</v>
      </c>
      <c r="O34" s="236">
        <f>O37+O38</f>
        <v>139823.00000000003</v>
      </c>
    </row>
    <row r="35" spans="2:15" s="222" customFormat="1">
      <c r="B35" s="269"/>
      <c r="C35" s="269"/>
      <c r="D35" s="23" t="s">
        <v>168</v>
      </c>
      <c r="E35" s="34"/>
      <c r="F35" s="34"/>
      <c r="G35" s="34"/>
      <c r="H35" s="34"/>
      <c r="I35" s="34"/>
      <c r="J35" s="34"/>
      <c r="K35" s="34"/>
      <c r="L35" s="231"/>
      <c r="M35" s="231"/>
      <c r="N35" s="231"/>
      <c r="O35" s="231"/>
    </row>
    <row r="36" spans="2:15" s="222" customFormat="1" ht="19.5" customHeight="1">
      <c r="B36" s="269"/>
      <c r="C36" s="269"/>
      <c r="D36" s="23" t="s">
        <v>391</v>
      </c>
      <c r="E36" s="33"/>
      <c r="F36" s="33"/>
      <c r="G36" s="33"/>
      <c r="H36" s="33"/>
      <c r="I36" s="33"/>
      <c r="J36" s="33"/>
      <c r="K36" s="33"/>
      <c r="L36" s="186"/>
      <c r="M36" s="186"/>
      <c r="N36" s="186"/>
      <c r="O36" s="186"/>
    </row>
    <row r="37" spans="2:15" s="222" customFormat="1">
      <c r="B37" s="269"/>
      <c r="C37" s="269"/>
      <c r="D37" s="23" t="s">
        <v>82</v>
      </c>
      <c r="E37" s="47">
        <f>E43+E48+E53+E58+E63</f>
        <v>58316</v>
      </c>
      <c r="F37" s="47">
        <f>F43+F48+F53+F58+F63</f>
        <v>68426</v>
      </c>
      <c r="G37" s="47">
        <f>G43+G48+G53+G58+G63</f>
        <v>62189.1</v>
      </c>
      <c r="H37" s="47">
        <f>H43+H48+H53+H58+H63</f>
        <v>90947.199999999997</v>
      </c>
      <c r="I37" s="47">
        <f>I43+I48+I53+I58+I63</f>
        <v>92832.8</v>
      </c>
      <c r="J37" s="180">
        <f>J43+J48+J53+J58+J63+J68</f>
        <v>85489.5</v>
      </c>
      <c r="K37" s="180">
        <f>K43+K48+K53+K58+K63+K68+K73+K78+K88+K83</f>
        <v>96845.6</v>
      </c>
      <c r="L37" s="180">
        <f>L43+L48+L53+L58+L63+L68+L73+L78+L88+L83</f>
        <v>137421.00000000003</v>
      </c>
      <c r="M37" s="180">
        <f>M43+M48+M53+M58+M63+M68+M73+M78+M88+M83</f>
        <v>131011.2</v>
      </c>
      <c r="N37" s="180">
        <f>N43+N48+N53+N58+N63+N68+N73+N78+N88+N83</f>
        <v>143569.9</v>
      </c>
      <c r="O37" s="180">
        <f>O43+O48+O53+O58+O63+O68+O73+O78+O88+O83+O93+O98+O103+O108</f>
        <v>139072.30000000002</v>
      </c>
    </row>
    <row r="38" spans="2:15" s="222" customFormat="1">
      <c r="B38" s="269"/>
      <c r="C38" s="269"/>
      <c r="D38" s="23" t="s">
        <v>87</v>
      </c>
      <c r="E38" s="47">
        <f>E44+E49+E54+E59+E64</f>
        <v>0</v>
      </c>
      <c r="F38" s="47">
        <f>F44+F49+F54+F59+F64</f>
        <v>0</v>
      </c>
      <c r="G38" s="47">
        <f>G44+G49+G54+G59+G64</f>
        <v>0</v>
      </c>
      <c r="H38" s="34">
        <v>0</v>
      </c>
      <c r="I38" s="34">
        <v>0</v>
      </c>
      <c r="J38" s="34">
        <v>0</v>
      </c>
      <c r="K38" s="34">
        <v>0</v>
      </c>
      <c r="L38" s="180">
        <f>L44+L49+L54+L59+L64+L69+L74+L79+L89+L84</f>
        <v>208.6</v>
      </c>
      <c r="M38" s="180">
        <f>M44+M49+M54+M59+M64+M69+M74+M79+M89+M84</f>
        <v>546.9</v>
      </c>
      <c r="N38" s="180">
        <f>N44+N49+N54+N59+N64+N69+N74+N79+N89+N84</f>
        <v>879.09999999999991</v>
      </c>
      <c r="O38" s="180">
        <f>O44+O49+O54+O59+O64+O69+O74+O79+O89+O84+O94+O99+O104+O109</f>
        <v>750.7</v>
      </c>
    </row>
    <row r="39" spans="2:15" s="222" customFormat="1">
      <c r="B39" s="215"/>
      <c r="C39" s="216"/>
      <c r="D39" s="15"/>
      <c r="E39" s="33"/>
      <c r="F39" s="33"/>
      <c r="G39" s="33"/>
      <c r="H39" s="33"/>
      <c r="I39" s="33"/>
      <c r="J39" s="33"/>
      <c r="K39" s="33"/>
      <c r="L39" s="186"/>
      <c r="M39" s="186"/>
      <c r="N39" s="186"/>
      <c r="O39" s="186"/>
    </row>
    <row r="40" spans="2:15" s="222" customFormat="1">
      <c r="B40" s="264" t="s">
        <v>129</v>
      </c>
      <c r="C40" s="264" t="s">
        <v>24</v>
      </c>
      <c r="D40" s="23" t="s">
        <v>124</v>
      </c>
      <c r="E40" s="49">
        <f t="shared" ref="E40:J40" si="11">E43</f>
        <v>4660</v>
      </c>
      <c r="F40" s="49">
        <f t="shared" si="11"/>
        <v>4800</v>
      </c>
      <c r="G40" s="49">
        <f t="shared" si="11"/>
        <v>4900</v>
      </c>
      <c r="H40" s="49">
        <f t="shared" si="11"/>
        <v>6181.2</v>
      </c>
      <c r="I40" s="49">
        <f t="shared" si="11"/>
        <v>6023</v>
      </c>
      <c r="J40" s="49">
        <f t="shared" si="11"/>
        <v>6715.1</v>
      </c>
      <c r="K40" s="49">
        <f>K43</f>
        <v>4178</v>
      </c>
      <c r="L40" s="49">
        <f>L43</f>
        <v>6140.2</v>
      </c>
      <c r="M40" s="49">
        <f>M43</f>
        <v>8006.9</v>
      </c>
      <c r="N40" s="49">
        <f>N43</f>
        <v>9511.2000000000007</v>
      </c>
      <c r="O40" s="49">
        <f>O43</f>
        <v>9397.2999999999993</v>
      </c>
    </row>
    <row r="41" spans="2:15" s="222" customFormat="1">
      <c r="B41" s="264"/>
      <c r="C41" s="264"/>
      <c r="D41" s="23" t="s">
        <v>168</v>
      </c>
      <c r="E41" s="49"/>
      <c r="F41" s="49"/>
      <c r="G41" s="49"/>
      <c r="H41" s="49"/>
      <c r="I41" s="49"/>
      <c r="J41" s="49"/>
      <c r="K41" s="49"/>
      <c r="L41" s="186"/>
      <c r="M41" s="186"/>
      <c r="N41" s="186"/>
      <c r="O41" s="186"/>
    </row>
    <row r="42" spans="2:15" s="222" customFormat="1" ht="18.75" customHeight="1">
      <c r="B42" s="264"/>
      <c r="C42" s="264"/>
      <c r="D42" s="23" t="s">
        <v>391</v>
      </c>
      <c r="E42" s="49"/>
      <c r="F42" s="49"/>
      <c r="G42" s="49"/>
      <c r="H42" s="48"/>
      <c r="I42" s="48"/>
      <c r="J42" s="48"/>
      <c r="K42" s="48"/>
      <c r="L42" s="186"/>
      <c r="M42" s="186"/>
      <c r="N42" s="186"/>
      <c r="O42" s="186"/>
    </row>
    <row r="43" spans="2:15" s="222" customFormat="1">
      <c r="B43" s="264"/>
      <c r="C43" s="264"/>
      <c r="D43" s="23" t="s">
        <v>82</v>
      </c>
      <c r="E43" s="49">
        <v>4660</v>
      </c>
      <c r="F43" s="49">
        <v>4800</v>
      </c>
      <c r="G43" s="49">
        <v>4900</v>
      </c>
      <c r="H43" s="48">
        <v>6181.2</v>
      </c>
      <c r="I43" s="48">
        <v>6023</v>
      </c>
      <c r="J43" s="48">
        <v>6715.1</v>
      </c>
      <c r="K43" s="48">
        <v>4178</v>
      </c>
      <c r="L43" s="186">
        <v>6140.2</v>
      </c>
      <c r="M43" s="186">
        <v>8006.9</v>
      </c>
      <c r="N43" s="186">
        <v>9511.2000000000007</v>
      </c>
      <c r="O43" s="186">
        <v>9397.2999999999993</v>
      </c>
    </row>
    <row r="44" spans="2:15" s="222" customFormat="1">
      <c r="B44" s="264"/>
      <c r="C44" s="264"/>
      <c r="D44" s="23" t="s">
        <v>87</v>
      </c>
      <c r="E44" s="49"/>
      <c r="F44" s="49"/>
      <c r="G44" s="49"/>
      <c r="H44" s="48"/>
      <c r="I44" s="48"/>
      <c r="J44" s="48"/>
      <c r="K44" s="48"/>
      <c r="L44" s="186"/>
      <c r="M44" s="186"/>
      <c r="N44" s="186"/>
      <c r="O44" s="186"/>
    </row>
    <row r="45" spans="2:15" s="222" customFormat="1">
      <c r="B45" s="264" t="s">
        <v>160</v>
      </c>
      <c r="C45" s="264" t="s">
        <v>67</v>
      </c>
      <c r="D45" s="23" t="s">
        <v>124</v>
      </c>
      <c r="E45" s="49">
        <f t="shared" ref="E45:J45" si="12">E48+E49</f>
        <v>53656</v>
      </c>
      <c r="F45" s="49">
        <f t="shared" si="12"/>
        <v>49827</v>
      </c>
      <c r="G45" s="49">
        <f t="shared" si="12"/>
        <v>46434</v>
      </c>
      <c r="H45" s="48">
        <f t="shared" si="12"/>
        <v>77106.899999999994</v>
      </c>
      <c r="I45" s="48">
        <f t="shared" si="12"/>
        <v>79718.5</v>
      </c>
      <c r="J45" s="48">
        <f t="shared" si="12"/>
        <v>71071.5</v>
      </c>
      <c r="K45" s="48">
        <f>K48+K49</f>
        <v>87849.7</v>
      </c>
      <c r="L45" s="48">
        <f>L48+L49</f>
        <v>125766.1</v>
      </c>
      <c r="M45" s="48">
        <f>M48+M49</f>
        <v>116552.2</v>
      </c>
      <c r="N45" s="48">
        <f>N48+N49</f>
        <v>127157</v>
      </c>
      <c r="O45" s="48">
        <f>O48+O49</f>
        <v>121559.70000000001</v>
      </c>
    </row>
    <row r="46" spans="2:15" s="222" customFormat="1">
      <c r="B46" s="264"/>
      <c r="C46" s="264"/>
      <c r="D46" s="23" t="s">
        <v>168</v>
      </c>
      <c r="E46" s="35"/>
      <c r="F46" s="35"/>
      <c r="G46" s="35"/>
      <c r="H46" s="96"/>
      <c r="I46" s="96"/>
      <c r="J46" s="96"/>
      <c r="K46" s="96"/>
      <c r="L46" s="186"/>
      <c r="M46" s="186"/>
      <c r="N46" s="186"/>
      <c r="O46" s="186"/>
    </row>
    <row r="47" spans="2:15" s="222" customFormat="1" ht="19.5" customHeight="1">
      <c r="B47" s="264"/>
      <c r="C47" s="264"/>
      <c r="D47" s="23" t="s">
        <v>391</v>
      </c>
      <c r="E47" s="32"/>
      <c r="F47" s="32"/>
      <c r="G47" s="32"/>
      <c r="H47" s="97"/>
      <c r="I47" s="97"/>
      <c r="J47" s="97"/>
      <c r="K47" s="97"/>
      <c r="L47" s="186"/>
      <c r="M47" s="186"/>
      <c r="N47" s="186"/>
      <c r="O47" s="186"/>
    </row>
    <row r="48" spans="2:15" s="224" customFormat="1" ht="18" customHeight="1">
      <c r="B48" s="264"/>
      <c r="C48" s="264"/>
      <c r="D48" s="23" t="s">
        <v>82</v>
      </c>
      <c r="E48" s="49">
        <v>53656</v>
      </c>
      <c r="F48" s="49">
        <v>49827</v>
      </c>
      <c r="G48" s="49">
        <v>46434</v>
      </c>
      <c r="H48" s="48">
        <v>77106.899999999994</v>
      </c>
      <c r="I48" s="48">
        <v>79718.5</v>
      </c>
      <c r="J48" s="48">
        <v>71071.5</v>
      </c>
      <c r="K48" s="48">
        <v>87849.7</v>
      </c>
      <c r="L48" s="186">
        <v>125766.1</v>
      </c>
      <c r="M48" s="186">
        <v>116526.2</v>
      </c>
      <c r="N48" s="186">
        <v>126857.2</v>
      </c>
      <c r="O48" s="186">
        <v>121471.1</v>
      </c>
    </row>
    <row r="49" spans="2:15" s="224" customFormat="1" ht="20.25" customHeight="1">
      <c r="B49" s="264"/>
      <c r="C49" s="264"/>
      <c r="D49" s="23" t="s">
        <v>87</v>
      </c>
      <c r="E49" s="33"/>
      <c r="F49" s="33"/>
      <c r="G49" s="33"/>
      <c r="H49" s="14">
        <v>0</v>
      </c>
      <c r="I49" s="14">
        <v>0</v>
      </c>
      <c r="J49" s="14">
        <v>0</v>
      </c>
      <c r="K49" s="14">
        <v>0</v>
      </c>
      <c r="L49" s="186"/>
      <c r="M49" s="186">
        <v>26</v>
      </c>
      <c r="N49" s="186">
        <v>299.8</v>
      </c>
      <c r="O49" s="186">
        <v>88.6</v>
      </c>
    </row>
    <row r="50" spans="2:15" s="224" customFormat="1" ht="21.75" customHeight="1">
      <c r="B50" s="264" t="s">
        <v>91</v>
      </c>
      <c r="C50" s="264" t="s">
        <v>186</v>
      </c>
      <c r="D50" s="23" t="s">
        <v>124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4">
        <v>0</v>
      </c>
      <c r="N50" s="14">
        <v>0</v>
      </c>
      <c r="O50" s="14">
        <v>0</v>
      </c>
    </row>
    <row r="51" spans="2:15" s="224" customFormat="1" ht="18" customHeight="1">
      <c r="B51" s="264"/>
      <c r="C51" s="264"/>
      <c r="D51" s="23" t="s">
        <v>168</v>
      </c>
      <c r="E51" s="14"/>
      <c r="F51" s="14"/>
      <c r="G51" s="14"/>
      <c r="H51" s="14"/>
      <c r="I51" s="14"/>
      <c r="J51" s="14"/>
      <c r="K51" s="14"/>
      <c r="L51" s="186"/>
      <c r="M51" s="186"/>
      <c r="N51" s="186"/>
      <c r="O51" s="186"/>
    </row>
    <row r="52" spans="2:15" s="224" customFormat="1" ht="18" customHeight="1">
      <c r="B52" s="264"/>
      <c r="C52" s="264"/>
      <c r="D52" s="23" t="s">
        <v>391</v>
      </c>
      <c r="E52" s="14"/>
      <c r="F52" s="14"/>
      <c r="G52" s="14"/>
      <c r="H52" s="14"/>
      <c r="I52" s="14"/>
      <c r="J52" s="14"/>
      <c r="K52" s="14"/>
      <c r="L52" s="186"/>
      <c r="M52" s="186"/>
      <c r="N52" s="186"/>
      <c r="O52" s="186"/>
    </row>
    <row r="53" spans="2:15" s="224" customFormat="1" ht="18" customHeight="1">
      <c r="B53" s="264"/>
      <c r="C53" s="264"/>
      <c r="D53" s="23" t="s">
        <v>82</v>
      </c>
      <c r="E53" s="14">
        <v>0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  <c r="K53" s="14">
        <v>0</v>
      </c>
      <c r="L53" s="186"/>
      <c r="M53" s="186"/>
      <c r="N53" s="186"/>
      <c r="O53" s="186"/>
    </row>
    <row r="54" spans="2:15" s="224" customFormat="1" ht="20.25" customHeight="1">
      <c r="B54" s="264"/>
      <c r="C54" s="264"/>
      <c r="D54" s="23" t="s">
        <v>87</v>
      </c>
      <c r="E54" s="14"/>
      <c r="F54" s="14"/>
      <c r="G54" s="14"/>
      <c r="H54" s="14"/>
      <c r="I54" s="14"/>
      <c r="J54" s="14"/>
      <c r="K54" s="14"/>
      <c r="L54" s="186"/>
      <c r="M54" s="186"/>
      <c r="N54" s="186"/>
      <c r="O54" s="186"/>
    </row>
    <row r="55" spans="2:15" s="224" customFormat="1" ht="20.25" customHeight="1">
      <c r="B55" s="264" t="s">
        <v>92</v>
      </c>
      <c r="C55" s="265" t="s">
        <v>29</v>
      </c>
      <c r="D55" s="23" t="s">
        <v>124</v>
      </c>
      <c r="E55" s="48">
        <f t="shared" ref="E55:J55" si="13">E58</f>
        <v>0</v>
      </c>
      <c r="F55" s="48">
        <f t="shared" si="13"/>
        <v>0</v>
      </c>
      <c r="G55" s="48">
        <f t="shared" si="13"/>
        <v>0</v>
      </c>
      <c r="H55" s="48">
        <f t="shared" si="13"/>
        <v>0</v>
      </c>
      <c r="I55" s="48">
        <f t="shared" si="13"/>
        <v>166.3</v>
      </c>
      <c r="J55" s="48">
        <f t="shared" si="13"/>
        <v>284.2</v>
      </c>
      <c r="K55" s="48">
        <f>K58</f>
        <v>212.8</v>
      </c>
      <c r="L55" s="48">
        <f>L58</f>
        <v>117.6</v>
      </c>
      <c r="M55" s="48">
        <f>M58</f>
        <v>193.1</v>
      </c>
      <c r="N55" s="48">
        <f>N58</f>
        <v>221.1</v>
      </c>
      <c r="O55" s="48">
        <f>O58</f>
        <v>232.2</v>
      </c>
    </row>
    <row r="56" spans="2:15" s="224" customFormat="1" ht="20.25" customHeight="1">
      <c r="B56" s="264"/>
      <c r="C56" s="265"/>
      <c r="D56" s="23" t="s">
        <v>168</v>
      </c>
      <c r="E56" s="14"/>
      <c r="F56" s="14"/>
      <c r="G56" s="14"/>
      <c r="H56" s="14"/>
      <c r="I56" s="14"/>
      <c r="J56" s="14"/>
      <c r="K56" s="14"/>
      <c r="L56" s="186"/>
      <c r="M56" s="186"/>
      <c r="N56" s="186"/>
      <c r="O56" s="186"/>
    </row>
    <row r="57" spans="2:15" s="224" customFormat="1" ht="20.25" customHeight="1">
      <c r="B57" s="264"/>
      <c r="C57" s="265"/>
      <c r="D57" s="23" t="s">
        <v>391</v>
      </c>
      <c r="E57" s="14"/>
      <c r="F57" s="14"/>
      <c r="G57" s="14"/>
      <c r="H57" s="14"/>
      <c r="I57" s="14"/>
      <c r="J57" s="14"/>
      <c r="K57" s="14"/>
      <c r="L57" s="186"/>
      <c r="M57" s="186"/>
      <c r="N57" s="186"/>
      <c r="O57" s="186"/>
    </row>
    <row r="58" spans="2:15" s="224" customFormat="1" ht="20.25" customHeight="1">
      <c r="B58" s="264"/>
      <c r="C58" s="265"/>
      <c r="D58" s="23" t="s">
        <v>82</v>
      </c>
      <c r="E58" s="48">
        <v>0</v>
      </c>
      <c r="F58" s="48"/>
      <c r="G58" s="48"/>
      <c r="H58" s="48">
        <v>0</v>
      </c>
      <c r="I58" s="48">
        <v>166.3</v>
      </c>
      <c r="J58" s="48">
        <v>284.2</v>
      </c>
      <c r="K58" s="48">
        <v>212.8</v>
      </c>
      <c r="L58" s="186">
        <v>117.6</v>
      </c>
      <c r="M58" s="186">
        <v>193.1</v>
      </c>
      <c r="N58" s="186">
        <v>221.1</v>
      </c>
      <c r="O58" s="186">
        <v>232.2</v>
      </c>
    </row>
    <row r="59" spans="2:15" s="224" customFormat="1" ht="20.25" customHeight="1">
      <c r="B59" s="264"/>
      <c r="C59" s="265"/>
      <c r="D59" s="23" t="s">
        <v>87</v>
      </c>
      <c r="E59" s="14"/>
      <c r="F59" s="14"/>
      <c r="G59" s="14"/>
      <c r="H59" s="14"/>
      <c r="I59" s="14"/>
      <c r="J59" s="14"/>
      <c r="K59" s="14"/>
      <c r="L59" s="186"/>
      <c r="M59" s="186"/>
      <c r="N59" s="186"/>
      <c r="O59" s="186"/>
    </row>
    <row r="60" spans="2:15" s="224" customFormat="1" ht="20.25" customHeight="1">
      <c r="B60" s="272" t="s">
        <v>207</v>
      </c>
      <c r="C60" s="282" t="s">
        <v>173</v>
      </c>
      <c r="D60" s="23" t="s">
        <v>124</v>
      </c>
      <c r="E60" s="14">
        <f t="shared" ref="E60:J60" si="14">E63+E64</f>
        <v>0</v>
      </c>
      <c r="F60" s="14">
        <f t="shared" si="14"/>
        <v>13799</v>
      </c>
      <c r="G60" s="14">
        <f t="shared" si="14"/>
        <v>10855.1</v>
      </c>
      <c r="H60" s="14">
        <f t="shared" si="14"/>
        <v>7659.1</v>
      </c>
      <c r="I60" s="14">
        <f t="shared" si="14"/>
        <v>6925</v>
      </c>
      <c r="J60" s="14">
        <f t="shared" si="14"/>
        <v>7387.5</v>
      </c>
      <c r="K60" s="14">
        <f>K63+K64</f>
        <v>4596</v>
      </c>
      <c r="L60" s="14">
        <f>L63+L64</f>
        <v>5575.9000000000005</v>
      </c>
      <c r="M60" s="14">
        <f>M63+M64</f>
        <v>6785.5</v>
      </c>
      <c r="N60" s="14">
        <f>N63+N64</f>
        <v>7540.1</v>
      </c>
      <c r="O60" s="14">
        <f>O63+O64</f>
        <v>8589.9</v>
      </c>
    </row>
    <row r="61" spans="2:15" s="224" customFormat="1" ht="20.25" customHeight="1">
      <c r="B61" s="264"/>
      <c r="C61" s="282"/>
      <c r="D61" s="23" t="s">
        <v>168</v>
      </c>
      <c r="E61" s="14"/>
      <c r="F61" s="14"/>
      <c r="G61" s="14"/>
      <c r="H61" s="14"/>
      <c r="I61" s="14"/>
      <c r="J61" s="14"/>
      <c r="K61" s="14"/>
      <c r="L61" s="186"/>
      <c r="M61" s="186"/>
      <c r="N61" s="186"/>
      <c r="O61" s="186"/>
    </row>
    <row r="62" spans="2:15" s="224" customFormat="1" ht="20.25" customHeight="1">
      <c r="B62" s="264"/>
      <c r="C62" s="282"/>
      <c r="D62" s="23" t="s">
        <v>391</v>
      </c>
      <c r="E62" s="14"/>
      <c r="F62" s="14"/>
      <c r="G62" s="14"/>
      <c r="H62" s="14"/>
      <c r="I62" s="14"/>
      <c r="J62" s="14"/>
      <c r="K62" s="14"/>
      <c r="L62" s="186"/>
      <c r="M62" s="186"/>
      <c r="N62" s="186"/>
      <c r="O62" s="186"/>
    </row>
    <row r="63" spans="2:15" s="224" customFormat="1" ht="20.25" customHeight="1">
      <c r="B63" s="264"/>
      <c r="C63" s="282"/>
      <c r="D63" s="23" t="s">
        <v>82</v>
      </c>
      <c r="E63" s="14">
        <v>0</v>
      </c>
      <c r="F63" s="14">
        <v>13799</v>
      </c>
      <c r="G63" s="14">
        <v>10855.1</v>
      </c>
      <c r="H63" s="14">
        <v>7659.1</v>
      </c>
      <c r="I63" s="14">
        <v>6925</v>
      </c>
      <c r="J63" s="14">
        <v>7387.5</v>
      </c>
      <c r="K63" s="14">
        <v>4596</v>
      </c>
      <c r="L63" s="186">
        <v>5367.3</v>
      </c>
      <c r="M63" s="186">
        <v>6264.6</v>
      </c>
      <c r="N63" s="186">
        <v>6960.8</v>
      </c>
      <c r="O63" s="186">
        <f>4136+1283+2508.8</f>
        <v>7927.8</v>
      </c>
    </row>
    <row r="64" spans="2:15" s="224" customFormat="1" ht="20.25" customHeight="1">
      <c r="B64" s="270"/>
      <c r="C64" s="282"/>
      <c r="D64" s="23" t="s">
        <v>87</v>
      </c>
      <c r="E64" s="14">
        <v>0</v>
      </c>
      <c r="F64" s="14">
        <v>0</v>
      </c>
      <c r="G64" s="14"/>
      <c r="H64" s="14">
        <v>0</v>
      </c>
      <c r="I64" s="14">
        <v>0</v>
      </c>
      <c r="J64" s="14">
        <v>0</v>
      </c>
      <c r="K64" s="14">
        <v>0</v>
      </c>
      <c r="L64" s="186">
        <v>208.6</v>
      </c>
      <c r="M64" s="186">
        <v>520.9</v>
      </c>
      <c r="N64" s="186">
        <v>579.29999999999995</v>
      </c>
      <c r="O64" s="186">
        <v>662.1</v>
      </c>
    </row>
    <row r="65" spans="2:15" s="224" customFormat="1" ht="20.25" customHeight="1">
      <c r="B65" s="298" t="s">
        <v>303</v>
      </c>
      <c r="C65" s="298" t="s">
        <v>356</v>
      </c>
      <c r="D65" s="23" t="s">
        <v>124</v>
      </c>
      <c r="E65" s="14">
        <v>0</v>
      </c>
      <c r="F65" s="14">
        <v>0</v>
      </c>
      <c r="G65" s="14">
        <v>0</v>
      </c>
      <c r="H65" s="14">
        <v>0</v>
      </c>
      <c r="I65" s="14">
        <v>0</v>
      </c>
      <c r="J65" s="14">
        <f t="shared" ref="J65:O65" si="15">J68+J69</f>
        <v>31.2</v>
      </c>
      <c r="K65" s="14">
        <f t="shared" si="15"/>
        <v>0.8</v>
      </c>
      <c r="L65" s="14">
        <f t="shared" si="15"/>
        <v>4.5999999999999996</v>
      </c>
      <c r="M65" s="14">
        <f t="shared" si="15"/>
        <v>0</v>
      </c>
      <c r="N65" s="14">
        <f t="shared" si="15"/>
        <v>0</v>
      </c>
      <c r="O65" s="14">
        <f t="shared" si="15"/>
        <v>0</v>
      </c>
    </row>
    <row r="66" spans="2:15" s="224" customFormat="1" ht="20.25" customHeight="1">
      <c r="B66" s="299"/>
      <c r="C66" s="299"/>
      <c r="D66" s="23" t="s">
        <v>168</v>
      </c>
      <c r="E66" s="14"/>
      <c r="F66" s="14"/>
      <c r="G66" s="14"/>
      <c r="H66" s="14"/>
      <c r="I66" s="14"/>
      <c r="J66" s="14"/>
      <c r="K66" s="14"/>
      <c r="L66" s="186"/>
      <c r="M66" s="186"/>
      <c r="N66" s="186"/>
      <c r="O66" s="186"/>
    </row>
    <row r="67" spans="2:15" s="224" customFormat="1" ht="20.25" customHeight="1">
      <c r="B67" s="299"/>
      <c r="C67" s="299"/>
      <c r="D67" s="23" t="s">
        <v>391</v>
      </c>
      <c r="E67" s="14"/>
      <c r="F67" s="14"/>
      <c r="G67" s="14"/>
      <c r="H67" s="14"/>
      <c r="I67" s="14"/>
      <c r="J67" s="14"/>
      <c r="K67" s="14"/>
      <c r="L67" s="186"/>
      <c r="M67" s="186"/>
      <c r="N67" s="186"/>
      <c r="O67" s="186"/>
    </row>
    <row r="68" spans="2:15" s="224" customFormat="1" ht="20.25" customHeight="1">
      <c r="B68" s="299"/>
      <c r="C68" s="299"/>
      <c r="D68" s="23" t="s">
        <v>82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31.2</v>
      </c>
      <c r="K68" s="14">
        <v>0.8</v>
      </c>
      <c r="L68" s="186">
        <v>4.5999999999999996</v>
      </c>
      <c r="M68" s="186">
        <v>0</v>
      </c>
      <c r="N68" s="186">
        <v>0</v>
      </c>
      <c r="O68" s="186">
        <v>0</v>
      </c>
    </row>
    <row r="69" spans="2:15" s="224" customFormat="1" ht="20.25" customHeight="1">
      <c r="B69" s="300"/>
      <c r="C69" s="300"/>
      <c r="D69" s="23" t="s">
        <v>87</v>
      </c>
      <c r="E69" s="14"/>
      <c r="F69" s="14"/>
      <c r="G69" s="14"/>
      <c r="H69" s="14"/>
      <c r="I69" s="14"/>
      <c r="J69" s="14"/>
      <c r="K69" s="14"/>
      <c r="L69" s="186"/>
      <c r="M69" s="186"/>
      <c r="N69" s="186"/>
      <c r="O69" s="186"/>
    </row>
    <row r="70" spans="2:15" s="224" customFormat="1" ht="20.25" customHeight="1">
      <c r="B70" s="298" t="s">
        <v>313</v>
      </c>
      <c r="C70" s="290" t="s">
        <v>317</v>
      </c>
      <c r="D70" s="23" t="s">
        <v>124</v>
      </c>
      <c r="E70" s="14"/>
      <c r="F70" s="14"/>
      <c r="G70" s="14"/>
      <c r="H70" s="14"/>
      <c r="I70" s="14"/>
      <c r="J70" s="14"/>
      <c r="K70" s="14">
        <f>K73</f>
        <v>0.8</v>
      </c>
      <c r="L70" s="14">
        <f>L73</f>
        <v>3.5</v>
      </c>
      <c r="M70" s="14">
        <f>M73</f>
        <v>0</v>
      </c>
      <c r="N70" s="14">
        <f>N73</f>
        <v>0</v>
      </c>
      <c r="O70" s="14">
        <f>O73</f>
        <v>0</v>
      </c>
    </row>
    <row r="71" spans="2:15" s="224" customFormat="1" ht="20.25" customHeight="1">
      <c r="B71" s="299"/>
      <c r="C71" s="291"/>
      <c r="D71" s="23" t="s">
        <v>168</v>
      </c>
      <c r="E71" s="14"/>
      <c r="F71" s="14"/>
      <c r="G71" s="14"/>
      <c r="H71" s="14"/>
      <c r="I71" s="14"/>
      <c r="J71" s="14"/>
      <c r="K71" s="14"/>
      <c r="L71" s="186"/>
      <c r="M71" s="186"/>
      <c r="N71" s="186"/>
      <c r="O71" s="186"/>
    </row>
    <row r="72" spans="2:15" s="224" customFormat="1" ht="20.25" customHeight="1">
      <c r="B72" s="299"/>
      <c r="C72" s="291"/>
      <c r="D72" s="23" t="s">
        <v>391</v>
      </c>
      <c r="E72" s="14"/>
      <c r="F72" s="14"/>
      <c r="G72" s="14"/>
      <c r="H72" s="14"/>
      <c r="I72" s="14"/>
      <c r="J72" s="14"/>
      <c r="K72" s="14"/>
      <c r="L72" s="186"/>
      <c r="M72" s="186"/>
      <c r="N72" s="186"/>
      <c r="O72" s="186"/>
    </row>
    <row r="73" spans="2:15" s="224" customFormat="1" ht="20.25" customHeight="1">
      <c r="B73" s="299"/>
      <c r="C73" s="291"/>
      <c r="D73" s="23" t="s">
        <v>82</v>
      </c>
      <c r="E73" s="14"/>
      <c r="F73" s="14"/>
      <c r="G73" s="14"/>
      <c r="H73" s="14"/>
      <c r="I73" s="14"/>
      <c r="J73" s="14"/>
      <c r="K73" s="14">
        <v>0.8</v>
      </c>
      <c r="L73" s="186">
        <v>3.5</v>
      </c>
      <c r="M73" s="186">
        <v>0</v>
      </c>
      <c r="N73" s="186">
        <v>0</v>
      </c>
      <c r="O73" s="186">
        <v>0</v>
      </c>
    </row>
    <row r="74" spans="2:15" s="224" customFormat="1" ht="20.25" customHeight="1">
      <c r="B74" s="300"/>
      <c r="C74" s="292"/>
      <c r="D74" s="23" t="s">
        <v>87</v>
      </c>
      <c r="E74" s="14"/>
      <c r="F74" s="14"/>
      <c r="G74" s="14"/>
      <c r="H74" s="14"/>
      <c r="I74" s="14"/>
      <c r="J74" s="14"/>
      <c r="K74" s="14"/>
      <c r="L74" s="186"/>
      <c r="M74" s="186"/>
      <c r="N74" s="186"/>
      <c r="O74" s="186"/>
    </row>
    <row r="75" spans="2:15" s="224" customFormat="1" ht="20.25" customHeight="1">
      <c r="B75" s="298" t="s">
        <v>314</v>
      </c>
      <c r="C75" s="290" t="s">
        <v>318</v>
      </c>
      <c r="D75" s="23" t="s">
        <v>124</v>
      </c>
      <c r="E75" s="14"/>
      <c r="F75" s="14"/>
      <c r="G75" s="14"/>
      <c r="H75" s="14"/>
      <c r="I75" s="14"/>
      <c r="J75" s="14"/>
      <c r="K75" s="14">
        <f>K78</f>
        <v>7.5</v>
      </c>
      <c r="L75" s="186">
        <f>L78</f>
        <v>21.1</v>
      </c>
      <c r="M75" s="186">
        <f>M78</f>
        <v>20.399999999999999</v>
      </c>
      <c r="N75" s="186">
        <f>N78</f>
        <v>19.600000000000001</v>
      </c>
      <c r="O75" s="186">
        <f>O78</f>
        <v>19.7</v>
      </c>
    </row>
    <row r="76" spans="2:15" s="224" customFormat="1" ht="20.25" customHeight="1">
      <c r="B76" s="299"/>
      <c r="C76" s="291"/>
      <c r="D76" s="23" t="s">
        <v>168</v>
      </c>
      <c r="E76" s="14"/>
      <c r="F76" s="14"/>
      <c r="G76" s="14"/>
      <c r="H76" s="14"/>
      <c r="I76" s="14"/>
      <c r="J76" s="14"/>
      <c r="K76" s="14"/>
      <c r="L76" s="186"/>
      <c r="M76" s="186"/>
      <c r="N76" s="186"/>
      <c r="O76" s="186"/>
    </row>
    <row r="77" spans="2:15" s="224" customFormat="1" ht="20.25" customHeight="1">
      <c r="B77" s="299"/>
      <c r="C77" s="291"/>
      <c r="D77" s="23" t="s">
        <v>391</v>
      </c>
      <c r="E77" s="14"/>
      <c r="F77" s="14"/>
      <c r="G77" s="14"/>
      <c r="H77" s="14"/>
      <c r="I77" s="14"/>
      <c r="J77" s="14"/>
      <c r="K77" s="14"/>
      <c r="L77" s="186"/>
      <c r="M77" s="186"/>
      <c r="N77" s="186"/>
      <c r="O77" s="186"/>
    </row>
    <row r="78" spans="2:15" s="224" customFormat="1" ht="20.25" customHeight="1">
      <c r="B78" s="299"/>
      <c r="C78" s="291"/>
      <c r="D78" s="23" t="s">
        <v>82</v>
      </c>
      <c r="E78" s="14"/>
      <c r="F78" s="14"/>
      <c r="G78" s="14"/>
      <c r="H78" s="14"/>
      <c r="I78" s="14"/>
      <c r="J78" s="14"/>
      <c r="K78" s="14">
        <v>7.5</v>
      </c>
      <c r="L78" s="186">
        <v>21.1</v>
      </c>
      <c r="M78" s="186">
        <v>20.399999999999999</v>
      </c>
      <c r="N78" s="186">
        <v>19.600000000000001</v>
      </c>
      <c r="O78" s="186">
        <v>19.7</v>
      </c>
    </row>
    <row r="79" spans="2:15" s="224" customFormat="1" ht="20.25" customHeight="1">
      <c r="B79" s="300"/>
      <c r="C79" s="292"/>
      <c r="D79" s="23" t="s">
        <v>87</v>
      </c>
      <c r="E79" s="14"/>
      <c r="F79" s="14"/>
      <c r="G79" s="14"/>
      <c r="H79" s="14"/>
      <c r="I79" s="14"/>
      <c r="J79" s="14"/>
      <c r="K79" s="14"/>
      <c r="L79" s="186"/>
      <c r="M79" s="186"/>
      <c r="N79" s="186"/>
      <c r="O79" s="186"/>
    </row>
    <row r="80" spans="2:15" s="224" customFormat="1" ht="20.25" customHeight="1">
      <c r="B80" s="298" t="s">
        <v>315</v>
      </c>
      <c r="C80" s="290" t="s">
        <v>319</v>
      </c>
      <c r="D80" s="23" t="s">
        <v>124</v>
      </c>
      <c r="E80" s="14"/>
      <c r="F80" s="14"/>
      <c r="G80" s="14"/>
      <c r="H80" s="14"/>
      <c r="I80" s="14"/>
      <c r="J80" s="14"/>
      <c r="K80" s="14"/>
      <c r="L80" s="186"/>
      <c r="M80" s="186"/>
      <c r="N80" s="186"/>
      <c r="O80" s="186"/>
    </row>
    <row r="81" spans="2:15" s="224" customFormat="1" ht="20.25" customHeight="1">
      <c r="B81" s="299"/>
      <c r="C81" s="291"/>
      <c r="D81" s="23" t="s">
        <v>168</v>
      </c>
      <c r="E81" s="14"/>
      <c r="F81" s="14"/>
      <c r="G81" s="14"/>
      <c r="H81" s="14"/>
      <c r="I81" s="14"/>
      <c r="J81" s="14"/>
      <c r="K81" s="14"/>
      <c r="L81" s="186"/>
      <c r="M81" s="186"/>
      <c r="N81" s="186"/>
      <c r="O81" s="186"/>
    </row>
    <row r="82" spans="2:15" s="224" customFormat="1" ht="20.25" customHeight="1">
      <c r="B82" s="299"/>
      <c r="C82" s="291"/>
      <c r="D82" s="23" t="s">
        <v>391</v>
      </c>
      <c r="E82" s="14"/>
      <c r="F82" s="14"/>
      <c r="G82" s="14"/>
      <c r="H82" s="14"/>
      <c r="I82" s="14"/>
      <c r="J82" s="14"/>
      <c r="K82" s="14"/>
      <c r="L82" s="186"/>
      <c r="M82" s="186"/>
      <c r="N82" s="186"/>
      <c r="O82" s="186"/>
    </row>
    <row r="83" spans="2:15" s="224" customFormat="1" ht="20.25" customHeight="1">
      <c r="B83" s="299"/>
      <c r="C83" s="291"/>
      <c r="D83" s="23" t="s">
        <v>82</v>
      </c>
      <c r="E83" s="14"/>
      <c r="F83" s="14"/>
      <c r="G83" s="14"/>
      <c r="H83" s="14"/>
      <c r="I83" s="14"/>
      <c r="J83" s="14"/>
      <c r="K83" s="14"/>
      <c r="L83" s="186"/>
      <c r="M83" s="186"/>
      <c r="N83" s="186"/>
      <c r="O83" s="186"/>
    </row>
    <row r="84" spans="2:15" s="224" customFormat="1" ht="27" customHeight="1">
      <c r="B84" s="300"/>
      <c r="C84" s="292"/>
      <c r="D84" s="23" t="s">
        <v>87</v>
      </c>
      <c r="E84" s="14"/>
      <c r="F84" s="14"/>
      <c r="G84" s="14"/>
      <c r="H84" s="14"/>
      <c r="I84" s="14"/>
      <c r="J84" s="14"/>
      <c r="K84" s="14"/>
      <c r="L84" s="186"/>
      <c r="M84" s="186"/>
      <c r="N84" s="186"/>
      <c r="O84" s="186"/>
    </row>
    <row r="85" spans="2:15" s="224" customFormat="1" ht="20.25" customHeight="1">
      <c r="B85" s="298" t="s">
        <v>316</v>
      </c>
      <c r="C85" s="290" t="s">
        <v>320</v>
      </c>
      <c r="D85" s="23" t="s">
        <v>124</v>
      </c>
      <c r="E85" s="14"/>
      <c r="F85" s="14"/>
      <c r="G85" s="14"/>
      <c r="H85" s="14"/>
      <c r="I85" s="14"/>
      <c r="J85" s="14"/>
      <c r="K85" s="14">
        <f>K88</f>
        <v>0</v>
      </c>
      <c r="L85" s="186">
        <f>L88</f>
        <v>0.6</v>
      </c>
      <c r="M85" s="186">
        <f>M88</f>
        <v>0</v>
      </c>
      <c r="N85" s="186">
        <f>N88</f>
        <v>0</v>
      </c>
      <c r="O85" s="186">
        <f>O88</f>
        <v>0</v>
      </c>
    </row>
    <row r="86" spans="2:15" s="224" customFormat="1" ht="20.25" customHeight="1">
      <c r="B86" s="299"/>
      <c r="C86" s="291"/>
      <c r="D86" s="23" t="s">
        <v>168</v>
      </c>
      <c r="E86" s="14"/>
      <c r="F86" s="14"/>
      <c r="G86" s="14"/>
      <c r="H86" s="14"/>
      <c r="I86" s="14"/>
      <c r="J86" s="14"/>
      <c r="K86" s="14"/>
      <c r="L86" s="186"/>
      <c r="M86" s="186"/>
      <c r="N86" s="186"/>
      <c r="O86" s="186"/>
    </row>
    <row r="87" spans="2:15" s="224" customFormat="1" ht="20.25" customHeight="1">
      <c r="B87" s="299"/>
      <c r="C87" s="291"/>
      <c r="D87" s="23" t="s">
        <v>391</v>
      </c>
      <c r="E87" s="14"/>
      <c r="F87" s="14"/>
      <c r="G87" s="14"/>
      <c r="H87" s="14"/>
      <c r="I87" s="14"/>
      <c r="J87" s="14"/>
      <c r="K87" s="14"/>
      <c r="L87" s="186"/>
      <c r="M87" s="186"/>
      <c r="N87" s="186"/>
      <c r="O87" s="186"/>
    </row>
    <row r="88" spans="2:15" s="224" customFormat="1" ht="20.25" customHeight="1">
      <c r="B88" s="299"/>
      <c r="C88" s="291"/>
      <c r="D88" s="23" t="s">
        <v>82</v>
      </c>
      <c r="E88" s="14"/>
      <c r="F88" s="14"/>
      <c r="G88" s="14"/>
      <c r="H88" s="14"/>
      <c r="I88" s="14"/>
      <c r="J88" s="14"/>
      <c r="K88" s="14">
        <v>0</v>
      </c>
      <c r="L88" s="186">
        <v>0.6</v>
      </c>
      <c r="M88" s="186">
        <v>0</v>
      </c>
      <c r="N88" s="186">
        <v>0</v>
      </c>
      <c r="O88" s="186">
        <v>0</v>
      </c>
    </row>
    <row r="89" spans="2:15" s="224" customFormat="1" ht="20.25" customHeight="1">
      <c r="B89" s="300"/>
      <c r="C89" s="292"/>
      <c r="D89" s="23" t="s">
        <v>87</v>
      </c>
      <c r="E89" s="14"/>
      <c r="F89" s="14"/>
      <c r="G89" s="14"/>
      <c r="H89" s="14"/>
      <c r="I89" s="14"/>
      <c r="J89" s="14"/>
      <c r="K89" s="14"/>
      <c r="L89" s="186"/>
      <c r="M89" s="186"/>
      <c r="N89" s="186"/>
      <c r="O89" s="186"/>
    </row>
    <row r="90" spans="2:15" s="224" customFormat="1" ht="20.25" customHeight="1">
      <c r="B90" s="298" t="s">
        <v>363</v>
      </c>
      <c r="C90" s="290" t="s">
        <v>364</v>
      </c>
      <c r="D90" s="23" t="s">
        <v>124</v>
      </c>
      <c r="E90" s="14"/>
      <c r="F90" s="14"/>
      <c r="G90" s="14"/>
      <c r="H90" s="14"/>
      <c r="I90" s="14"/>
      <c r="J90" s="14"/>
      <c r="K90" s="14"/>
      <c r="L90" s="186">
        <f>L93+L94</f>
        <v>0</v>
      </c>
      <c r="M90" s="186">
        <f t="shared" ref="M90:N90" si="16">M93+M94</f>
        <v>0</v>
      </c>
      <c r="N90" s="186">
        <f t="shared" si="16"/>
        <v>0</v>
      </c>
      <c r="O90" s="186">
        <f t="shared" ref="O90" si="17">O93+O94</f>
        <v>0</v>
      </c>
    </row>
    <row r="91" spans="2:15" s="224" customFormat="1" ht="20.25" customHeight="1">
      <c r="B91" s="299"/>
      <c r="C91" s="291"/>
      <c r="D91" s="23" t="s">
        <v>168</v>
      </c>
      <c r="E91" s="14"/>
      <c r="F91" s="14"/>
      <c r="G91" s="14"/>
      <c r="H91" s="14"/>
      <c r="I91" s="14"/>
      <c r="J91" s="14"/>
      <c r="K91" s="14"/>
      <c r="L91" s="186"/>
      <c r="M91" s="186"/>
      <c r="N91" s="186"/>
      <c r="O91" s="186"/>
    </row>
    <row r="92" spans="2:15" s="224" customFormat="1" ht="20.25" customHeight="1">
      <c r="B92" s="299"/>
      <c r="C92" s="291"/>
      <c r="D92" s="23" t="s">
        <v>391</v>
      </c>
      <c r="E92" s="14"/>
      <c r="F92" s="14"/>
      <c r="G92" s="14"/>
      <c r="H92" s="14"/>
      <c r="I92" s="14"/>
      <c r="J92" s="14"/>
      <c r="K92" s="14"/>
      <c r="L92" s="186"/>
      <c r="M92" s="186"/>
      <c r="N92" s="186"/>
      <c r="O92" s="186"/>
    </row>
    <row r="93" spans="2:15" s="224" customFormat="1" ht="20.25" customHeight="1">
      <c r="B93" s="299"/>
      <c r="C93" s="291"/>
      <c r="D93" s="23" t="s">
        <v>82</v>
      </c>
      <c r="E93" s="14"/>
      <c r="F93" s="14"/>
      <c r="G93" s="14"/>
      <c r="H93" s="14"/>
      <c r="I93" s="14"/>
      <c r="J93" s="14"/>
      <c r="K93" s="14"/>
      <c r="L93" s="186"/>
      <c r="M93" s="186"/>
      <c r="N93" s="186"/>
      <c r="O93" s="186"/>
    </row>
    <row r="94" spans="2:15" s="224" customFormat="1" ht="20.25" customHeight="1">
      <c r="B94" s="300"/>
      <c r="C94" s="292"/>
      <c r="D94" s="23" t="s">
        <v>87</v>
      </c>
      <c r="E94" s="14"/>
      <c r="F94" s="14"/>
      <c r="G94" s="14"/>
      <c r="H94" s="14"/>
      <c r="I94" s="14"/>
      <c r="J94" s="14"/>
      <c r="K94" s="14"/>
      <c r="L94" s="186"/>
      <c r="M94" s="186"/>
      <c r="N94" s="186"/>
      <c r="O94" s="186"/>
    </row>
    <row r="95" spans="2:15" s="224" customFormat="1" ht="20.25" customHeight="1">
      <c r="B95" s="298" t="s">
        <v>378</v>
      </c>
      <c r="C95" s="290" t="s">
        <v>379</v>
      </c>
      <c r="D95" s="23" t="s">
        <v>124</v>
      </c>
      <c r="E95" s="14"/>
      <c r="F95" s="14"/>
      <c r="G95" s="14"/>
      <c r="H95" s="14"/>
      <c r="I95" s="14"/>
      <c r="J95" s="14"/>
      <c r="K95" s="14"/>
      <c r="L95" s="186"/>
      <c r="M95" s="186"/>
      <c r="N95" s="186"/>
      <c r="O95" s="186"/>
    </row>
    <row r="96" spans="2:15" s="224" customFormat="1" ht="20.25" customHeight="1">
      <c r="B96" s="299"/>
      <c r="C96" s="291"/>
      <c r="D96" s="23" t="s">
        <v>168</v>
      </c>
      <c r="E96" s="14"/>
      <c r="F96" s="14"/>
      <c r="G96" s="14"/>
      <c r="H96" s="14"/>
      <c r="I96" s="14"/>
      <c r="J96" s="14"/>
      <c r="K96" s="14"/>
      <c r="L96" s="186"/>
      <c r="M96" s="186"/>
      <c r="N96" s="186"/>
      <c r="O96" s="186"/>
    </row>
    <row r="97" spans="2:15" s="224" customFormat="1" ht="20.25" customHeight="1">
      <c r="B97" s="299"/>
      <c r="C97" s="291"/>
      <c r="D97" s="23" t="s">
        <v>391</v>
      </c>
      <c r="E97" s="14"/>
      <c r="F97" s="14"/>
      <c r="G97" s="14"/>
      <c r="H97" s="14"/>
      <c r="I97" s="14"/>
      <c r="J97" s="14"/>
      <c r="K97" s="14"/>
      <c r="L97" s="186"/>
      <c r="M97" s="186"/>
      <c r="N97" s="186"/>
      <c r="O97" s="186"/>
    </row>
    <row r="98" spans="2:15" s="224" customFormat="1" ht="20.25" customHeight="1">
      <c r="B98" s="299"/>
      <c r="C98" s="291"/>
      <c r="D98" s="23" t="s">
        <v>82</v>
      </c>
      <c r="E98" s="14"/>
      <c r="F98" s="14"/>
      <c r="G98" s="14"/>
      <c r="H98" s="14"/>
      <c r="I98" s="14"/>
      <c r="J98" s="14"/>
      <c r="K98" s="14"/>
      <c r="L98" s="186"/>
      <c r="M98" s="186"/>
      <c r="N98" s="186"/>
      <c r="O98" s="234">
        <v>0.7</v>
      </c>
    </row>
    <row r="99" spans="2:15" s="224" customFormat="1" ht="20.25" customHeight="1">
      <c r="B99" s="300"/>
      <c r="C99" s="292"/>
      <c r="D99" s="23" t="s">
        <v>87</v>
      </c>
      <c r="E99" s="14"/>
      <c r="F99" s="14"/>
      <c r="G99" s="14"/>
      <c r="H99" s="14"/>
      <c r="I99" s="14"/>
      <c r="J99" s="14"/>
      <c r="K99" s="14"/>
      <c r="L99" s="186"/>
      <c r="M99" s="186"/>
      <c r="N99" s="186"/>
      <c r="O99" s="186"/>
    </row>
    <row r="100" spans="2:15" s="224" customFormat="1" ht="20.25" customHeight="1">
      <c r="B100" s="298" t="s">
        <v>386</v>
      </c>
      <c r="C100" s="290" t="s">
        <v>388</v>
      </c>
      <c r="D100" s="23" t="s">
        <v>124</v>
      </c>
      <c r="E100" s="14"/>
      <c r="F100" s="14"/>
      <c r="G100" s="14"/>
      <c r="H100" s="14"/>
      <c r="I100" s="14"/>
      <c r="J100" s="14"/>
      <c r="K100" s="14"/>
      <c r="L100" s="186"/>
      <c r="M100" s="186"/>
      <c r="N100" s="186"/>
      <c r="O100" s="186">
        <f>O103+O104</f>
        <v>0</v>
      </c>
    </row>
    <row r="101" spans="2:15" s="224" customFormat="1" ht="20.25" customHeight="1">
      <c r="B101" s="299"/>
      <c r="C101" s="291"/>
      <c r="D101" s="23" t="s">
        <v>168</v>
      </c>
      <c r="E101" s="14"/>
      <c r="F101" s="14"/>
      <c r="G101" s="14"/>
      <c r="H101" s="14"/>
      <c r="I101" s="14"/>
      <c r="J101" s="14"/>
      <c r="K101" s="14"/>
      <c r="L101" s="186"/>
      <c r="M101" s="186"/>
      <c r="N101" s="186"/>
      <c r="O101" s="186"/>
    </row>
    <row r="102" spans="2:15" s="224" customFormat="1" ht="20.25" customHeight="1">
      <c r="B102" s="299"/>
      <c r="C102" s="291"/>
      <c r="D102" s="23" t="s">
        <v>391</v>
      </c>
      <c r="E102" s="14"/>
      <c r="F102" s="14"/>
      <c r="G102" s="14"/>
      <c r="H102" s="14"/>
      <c r="I102" s="14"/>
      <c r="J102" s="14"/>
      <c r="K102" s="14"/>
      <c r="L102" s="186"/>
      <c r="M102" s="186"/>
      <c r="N102" s="186"/>
      <c r="O102" s="186"/>
    </row>
    <row r="103" spans="2:15" s="224" customFormat="1" ht="20.25" customHeight="1">
      <c r="B103" s="299"/>
      <c r="C103" s="291"/>
      <c r="D103" s="23" t="s">
        <v>82</v>
      </c>
      <c r="E103" s="14"/>
      <c r="F103" s="14"/>
      <c r="G103" s="14"/>
      <c r="H103" s="14"/>
      <c r="I103" s="14"/>
      <c r="J103" s="14"/>
      <c r="K103" s="14"/>
      <c r="L103" s="186"/>
      <c r="M103" s="186"/>
      <c r="N103" s="186"/>
      <c r="O103" s="186">
        <v>0</v>
      </c>
    </row>
    <row r="104" spans="2:15" s="224" customFormat="1" ht="20.25" customHeight="1">
      <c r="B104" s="300"/>
      <c r="C104" s="292"/>
      <c r="D104" s="23" t="s">
        <v>87</v>
      </c>
      <c r="E104" s="14"/>
      <c r="F104" s="14"/>
      <c r="G104" s="14"/>
      <c r="H104" s="14"/>
      <c r="I104" s="14"/>
      <c r="J104" s="14"/>
      <c r="K104" s="14"/>
      <c r="L104" s="186"/>
      <c r="M104" s="186"/>
      <c r="N104" s="186"/>
      <c r="O104" s="186">
        <v>0</v>
      </c>
    </row>
    <row r="105" spans="2:15" s="224" customFormat="1" ht="20.25" customHeight="1">
      <c r="B105" s="298" t="s">
        <v>387</v>
      </c>
      <c r="C105" s="290" t="s">
        <v>389</v>
      </c>
      <c r="D105" s="23" t="s">
        <v>124</v>
      </c>
      <c r="E105" s="14"/>
      <c r="F105" s="14"/>
      <c r="G105" s="14"/>
      <c r="H105" s="14"/>
      <c r="I105" s="14"/>
      <c r="J105" s="14"/>
      <c r="K105" s="14"/>
      <c r="L105" s="186"/>
      <c r="M105" s="186"/>
      <c r="N105" s="186"/>
      <c r="O105" s="186">
        <f>O108+O109</f>
        <v>23.5</v>
      </c>
    </row>
    <row r="106" spans="2:15" s="224" customFormat="1" ht="20.25" customHeight="1">
      <c r="B106" s="299"/>
      <c r="C106" s="291"/>
      <c r="D106" s="23" t="s">
        <v>168</v>
      </c>
      <c r="E106" s="14"/>
      <c r="F106" s="14"/>
      <c r="G106" s="14"/>
      <c r="H106" s="14"/>
      <c r="I106" s="14"/>
      <c r="J106" s="14"/>
      <c r="K106" s="14"/>
      <c r="L106" s="186"/>
      <c r="M106" s="186"/>
      <c r="N106" s="186"/>
      <c r="O106" s="186"/>
    </row>
    <row r="107" spans="2:15" s="224" customFormat="1" ht="20.25" customHeight="1">
      <c r="B107" s="299"/>
      <c r="C107" s="291"/>
      <c r="D107" s="23" t="s">
        <v>391</v>
      </c>
      <c r="E107" s="14"/>
      <c r="F107" s="14"/>
      <c r="G107" s="14"/>
      <c r="H107" s="14"/>
      <c r="I107" s="14"/>
      <c r="J107" s="14"/>
      <c r="K107" s="14"/>
      <c r="L107" s="186"/>
      <c r="M107" s="186"/>
      <c r="N107" s="186"/>
      <c r="O107" s="186"/>
    </row>
    <row r="108" spans="2:15" s="224" customFormat="1" ht="20.25" customHeight="1">
      <c r="B108" s="299"/>
      <c r="C108" s="291"/>
      <c r="D108" s="23" t="s">
        <v>82</v>
      </c>
      <c r="E108" s="14"/>
      <c r="F108" s="14"/>
      <c r="G108" s="14"/>
      <c r="H108" s="14"/>
      <c r="I108" s="14"/>
      <c r="J108" s="14"/>
      <c r="K108" s="14"/>
      <c r="L108" s="186"/>
      <c r="M108" s="186"/>
      <c r="N108" s="186"/>
      <c r="O108" s="186">
        <v>23.5</v>
      </c>
    </row>
    <row r="109" spans="2:15" s="224" customFormat="1" ht="20.25" customHeight="1">
      <c r="B109" s="300"/>
      <c r="C109" s="292"/>
      <c r="D109" s="23" t="s">
        <v>87</v>
      </c>
      <c r="E109" s="14"/>
      <c r="F109" s="14"/>
      <c r="G109" s="14"/>
      <c r="H109" s="14"/>
      <c r="I109" s="14"/>
      <c r="J109" s="14"/>
      <c r="K109" s="14"/>
      <c r="L109" s="186"/>
      <c r="M109" s="186"/>
      <c r="N109" s="186"/>
      <c r="O109" s="186"/>
    </row>
    <row r="110" spans="2:15" s="224" customFormat="1" ht="18.75" customHeight="1">
      <c r="B110" s="259" t="s">
        <v>68</v>
      </c>
      <c r="C110" s="279" t="s">
        <v>69</v>
      </c>
      <c r="D110" s="23" t="s">
        <v>124</v>
      </c>
      <c r="E110" s="49">
        <f t="shared" ref="E110:J110" si="18">E113+E114</f>
        <v>87813.7</v>
      </c>
      <c r="F110" s="49">
        <f t="shared" si="18"/>
        <v>92739.8</v>
      </c>
      <c r="G110" s="49">
        <f t="shared" si="18"/>
        <v>96154.7</v>
      </c>
      <c r="H110" s="48">
        <f t="shared" si="18"/>
        <v>58046.1</v>
      </c>
      <c r="I110" s="48">
        <f t="shared" si="18"/>
        <v>45202.9</v>
      </c>
      <c r="J110" s="48">
        <f t="shared" si="18"/>
        <v>63507.3</v>
      </c>
      <c r="K110" s="48">
        <f>K113+K114</f>
        <v>63026.499999999993</v>
      </c>
      <c r="L110" s="48">
        <f>L113+L114</f>
        <v>66133.299999999988</v>
      </c>
      <c r="M110" s="48">
        <f>M113+M114</f>
        <v>87152.7</v>
      </c>
      <c r="N110" s="48">
        <f>N113+N114</f>
        <v>97747.700000000012</v>
      </c>
      <c r="O110" s="48">
        <f>O113+O114</f>
        <v>103415.2</v>
      </c>
    </row>
    <row r="111" spans="2:15" s="224" customFormat="1" ht="18.75" customHeight="1">
      <c r="B111" s="269"/>
      <c r="C111" s="280"/>
      <c r="D111" s="23" t="s">
        <v>168</v>
      </c>
      <c r="E111" s="49"/>
      <c r="F111" s="49"/>
      <c r="G111" s="49"/>
      <c r="H111" s="48"/>
      <c r="I111" s="48"/>
      <c r="J111" s="48"/>
      <c r="K111" s="48"/>
      <c r="L111" s="186"/>
      <c r="M111" s="186"/>
      <c r="N111" s="186"/>
      <c r="O111" s="186"/>
    </row>
    <row r="112" spans="2:15" s="224" customFormat="1" ht="18.75" customHeight="1">
      <c r="B112" s="269"/>
      <c r="C112" s="280"/>
      <c r="D112" s="23" t="s">
        <v>391</v>
      </c>
      <c r="E112" s="49"/>
      <c r="F112" s="49"/>
      <c r="G112" s="49"/>
      <c r="H112" s="48"/>
      <c r="I112" s="48"/>
      <c r="J112" s="48"/>
      <c r="K112" s="48"/>
      <c r="L112" s="186"/>
      <c r="M112" s="186"/>
      <c r="N112" s="186"/>
      <c r="O112" s="186"/>
    </row>
    <row r="113" spans="1:255" s="224" customFormat="1" ht="18.75" customHeight="1">
      <c r="B113" s="269"/>
      <c r="C113" s="280"/>
      <c r="D113" s="23" t="s">
        <v>82</v>
      </c>
      <c r="E113" s="49">
        <f t="shared" ref="E113:J114" si="19">E118+E123+E128+E133+E138+E143+E148+E153+E158+E163+E168+E173+E178+E183+E188+E193+E198</f>
        <v>87813.7</v>
      </c>
      <c r="F113" s="49">
        <f t="shared" si="19"/>
        <v>92739.8</v>
      </c>
      <c r="G113" s="49">
        <f t="shared" si="19"/>
        <v>96154.7</v>
      </c>
      <c r="H113" s="49">
        <f t="shared" si="19"/>
        <v>58046.1</v>
      </c>
      <c r="I113" s="49">
        <f t="shared" si="19"/>
        <v>45202.9</v>
      </c>
      <c r="J113" s="49">
        <f t="shared" si="19"/>
        <v>63507.3</v>
      </c>
      <c r="K113" s="49">
        <f>K118+K123+K128+K133+K138+K143+K148+K153+K158+K163+K168+K173+K178+K183+K188+K193+K198+K203</f>
        <v>63026.499999999993</v>
      </c>
      <c r="L113" s="49">
        <f>L118+L123+L128+L133+L138+L143+L148+L153+L158+L163+L168+L173+L178+L183+L188+L193+L198+L203</f>
        <v>65880.899999999994</v>
      </c>
      <c r="M113" s="49">
        <f>M118+M123+M128+M133+M138+M143+M148+M153+M158+M163+M168+M173+M178+M183+M188+M193+M198+M203</f>
        <v>86427.4</v>
      </c>
      <c r="N113" s="49">
        <f>N118+N123+N128+N133+N138+N143+N148+N153+N158+N163+N168+N173+N178+N183+N188+N193+N198+N203</f>
        <v>97203.700000000012</v>
      </c>
      <c r="O113" s="49">
        <f>O118+O123+O128+O133+O138+O143+O148+O153+O158+O163+O168+O173+O178+O183+O188+O193+O198+O203</f>
        <v>102552</v>
      </c>
    </row>
    <row r="114" spans="1:255" s="224" customFormat="1" ht="18.75" customHeight="1">
      <c r="B114" s="269"/>
      <c r="C114" s="280"/>
      <c r="D114" s="23" t="s">
        <v>87</v>
      </c>
      <c r="E114" s="49">
        <f t="shared" si="19"/>
        <v>0</v>
      </c>
      <c r="F114" s="49">
        <f t="shared" si="19"/>
        <v>0</v>
      </c>
      <c r="G114" s="49">
        <f t="shared" si="19"/>
        <v>0</v>
      </c>
      <c r="H114" s="48">
        <v>0</v>
      </c>
      <c r="I114" s="48">
        <v>0</v>
      </c>
      <c r="J114" s="48">
        <v>0</v>
      </c>
      <c r="K114" s="48">
        <v>0</v>
      </c>
      <c r="L114" s="49">
        <f>L119+L124+L129+L134+L139+L144+L149+L154+L159+L164+L169+L174+L179+L184+L189+L194+L199+L204</f>
        <v>252.4</v>
      </c>
      <c r="M114" s="49">
        <f>M119+M124+M129+M134+M139+M144+M149+M154+M159+M164+M169+M174+M179+M184+M189+M194+M199+M204</f>
        <v>725.3</v>
      </c>
      <c r="N114" s="49">
        <f>N119+N124+N129+N134+N139+N144+N149+N154+N159+N164+N169+N174+N179+N184+N189+N194+N199+N204</f>
        <v>544</v>
      </c>
      <c r="O114" s="237">
        <f>O119+O124+O129+O134+O139+O144+O149+O154+O159+O164+O169+O174+O179+O184+O189+O194+O199+O204</f>
        <v>863.2</v>
      </c>
    </row>
    <row r="115" spans="1:255" s="224" customFormat="1" ht="18.75" customHeight="1">
      <c r="B115" s="264" t="s">
        <v>93</v>
      </c>
      <c r="C115" s="281" t="s">
        <v>33</v>
      </c>
      <c r="D115" s="23" t="s">
        <v>124</v>
      </c>
      <c r="E115" s="49">
        <f t="shared" ref="E115:J115" si="20">E118+E119</f>
        <v>63618.7</v>
      </c>
      <c r="F115" s="49">
        <f t="shared" si="20"/>
        <v>68084.800000000003</v>
      </c>
      <c r="G115" s="49">
        <f t="shared" si="20"/>
        <v>71017.7</v>
      </c>
      <c r="H115" s="48">
        <f t="shared" si="20"/>
        <v>56301.599999999999</v>
      </c>
      <c r="I115" s="48">
        <f t="shared" si="20"/>
        <v>44534</v>
      </c>
      <c r="J115" s="48">
        <f t="shared" si="20"/>
        <v>47764.3</v>
      </c>
      <c r="K115" s="48">
        <f>K118+K119</f>
        <v>47695.4</v>
      </c>
      <c r="L115" s="48">
        <f>L118+L119</f>
        <v>53678.5</v>
      </c>
      <c r="M115" s="48">
        <f>M118+M119</f>
        <v>86436.599999999991</v>
      </c>
      <c r="N115" s="48">
        <f>N118+N119</f>
        <v>87980.5</v>
      </c>
      <c r="O115" s="48">
        <f>O118+O119</f>
        <v>102591.9</v>
      </c>
    </row>
    <row r="116" spans="1:255" s="224" customFormat="1" ht="18.75" customHeight="1">
      <c r="B116" s="264"/>
      <c r="C116" s="281"/>
      <c r="D116" s="23" t="s">
        <v>168</v>
      </c>
      <c r="E116" s="49"/>
      <c r="F116" s="49"/>
      <c r="G116" s="49"/>
      <c r="H116" s="48"/>
      <c r="I116" s="48"/>
      <c r="J116" s="48"/>
      <c r="K116" s="48"/>
      <c r="L116" s="186"/>
      <c r="M116" s="186"/>
      <c r="N116" s="186"/>
      <c r="O116" s="186"/>
    </row>
    <row r="117" spans="1:255" s="224" customFormat="1" ht="18.75" customHeight="1">
      <c r="B117" s="264"/>
      <c r="C117" s="281"/>
      <c r="D117" s="23" t="s">
        <v>391</v>
      </c>
      <c r="E117" s="49"/>
      <c r="F117" s="49"/>
      <c r="G117" s="49"/>
      <c r="H117" s="48"/>
      <c r="I117" s="48"/>
      <c r="J117" s="48"/>
      <c r="K117" s="48"/>
      <c r="L117" s="186"/>
      <c r="M117" s="186"/>
      <c r="N117" s="186"/>
      <c r="O117" s="186"/>
    </row>
    <row r="118" spans="1:255" s="224" customFormat="1" ht="18.75" customHeight="1">
      <c r="B118" s="264"/>
      <c r="C118" s="281"/>
      <c r="D118" s="23" t="s">
        <v>82</v>
      </c>
      <c r="E118" s="49">
        <v>63618.7</v>
      </c>
      <c r="F118" s="49">
        <v>68084.800000000003</v>
      </c>
      <c r="G118" s="49">
        <v>71017.7</v>
      </c>
      <c r="H118" s="48">
        <v>56301.599999999999</v>
      </c>
      <c r="I118" s="48">
        <v>44534</v>
      </c>
      <c r="J118" s="48">
        <v>47764.3</v>
      </c>
      <c r="K118" s="48">
        <v>47695.4</v>
      </c>
      <c r="L118" s="186">
        <v>53426.1</v>
      </c>
      <c r="M118" s="186">
        <v>86244.2</v>
      </c>
      <c r="N118" s="186">
        <v>87980.5</v>
      </c>
      <c r="O118" s="186">
        <v>102357.2</v>
      </c>
    </row>
    <row r="119" spans="1:255" s="224" customFormat="1" ht="18.75" customHeight="1">
      <c r="B119" s="264"/>
      <c r="C119" s="281"/>
      <c r="D119" s="23" t="s">
        <v>87</v>
      </c>
      <c r="E119" s="49"/>
      <c r="F119" s="49"/>
      <c r="G119" s="49"/>
      <c r="H119" s="48">
        <v>0</v>
      </c>
      <c r="I119" s="48">
        <v>0</v>
      </c>
      <c r="J119" s="48">
        <v>0</v>
      </c>
      <c r="K119" s="48">
        <v>0</v>
      </c>
      <c r="L119" s="186">
        <v>252.4</v>
      </c>
      <c r="M119" s="186">
        <v>192.4</v>
      </c>
      <c r="N119" s="186"/>
      <c r="O119" s="186">
        <v>234.7</v>
      </c>
    </row>
    <row r="120" spans="1:255" s="224" customFormat="1" ht="18.75" customHeight="1">
      <c r="B120" s="270" t="s">
        <v>94</v>
      </c>
      <c r="C120" s="274" t="s">
        <v>35</v>
      </c>
      <c r="D120" s="23" t="s">
        <v>124</v>
      </c>
      <c r="E120" s="49">
        <f t="shared" ref="E120:J120" si="21">E123+E124</f>
        <v>23076</v>
      </c>
      <c r="F120" s="49">
        <f t="shared" si="21"/>
        <v>23536</v>
      </c>
      <c r="G120" s="49">
        <f t="shared" si="21"/>
        <v>24018</v>
      </c>
      <c r="H120" s="48">
        <f t="shared" si="21"/>
        <v>71.3</v>
      </c>
      <c r="I120" s="48">
        <f t="shared" si="21"/>
        <v>16</v>
      </c>
      <c r="J120" s="48">
        <f t="shared" si="21"/>
        <v>94</v>
      </c>
      <c r="K120" s="48">
        <f>K123+K124</f>
        <v>97.9</v>
      </c>
      <c r="L120" s="48">
        <f>L123+L124</f>
        <v>75.099999999999994</v>
      </c>
      <c r="M120" s="48">
        <f>M123+M124</f>
        <v>62.3</v>
      </c>
      <c r="N120" s="48">
        <f>N123+N124</f>
        <v>50.3</v>
      </c>
      <c r="O120" s="48">
        <f>O123+O124</f>
        <v>48.699999999999996</v>
      </c>
    </row>
    <row r="121" spans="1:255" s="224" customFormat="1" ht="18.75" customHeight="1">
      <c r="B121" s="271"/>
      <c r="C121" s="277"/>
      <c r="D121" s="23" t="s">
        <v>168</v>
      </c>
      <c r="E121" s="49"/>
      <c r="F121" s="49"/>
      <c r="G121" s="49"/>
      <c r="H121" s="48"/>
      <c r="I121" s="48"/>
      <c r="J121" s="48"/>
      <c r="K121" s="48"/>
      <c r="L121" s="186"/>
      <c r="M121" s="186"/>
      <c r="N121" s="186"/>
      <c r="O121" s="186"/>
    </row>
    <row r="122" spans="1:255" s="224" customFormat="1" ht="18.75" customHeight="1">
      <c r="B122" s="271"/>
      <c r="C122" s="277"/>
      <c r="D122" s="23" t="s">
        <v>391</v>
      </c>
      <c r="E122" s="49"/>
      <c r="F122" s="49"/>
      <c r="G122" s="49"/>
      <c r="H122" s="48"/>
      <c r="I122" s="48"/>
      <c r="J122" s="48"/>
      <c r="K122" s="48"/>
      <c r="L122" s="186"/>
      <c r="M122" s="186"/>
      <c r="N122" s="186"/>
      <c r="O122" s="186"/>
    </row>
    <row r="123" spans="1:255" s="224" customFormat="1" ht="18.75" customHeight="1">
      <c r="B123" s="271"/>
      <c r="C123" s="277"/>
      <c r="D123" s="23" t="s">
        <v>82</v>
      </c>
      <c r="E123" s="49">
        <v>23076</v>
      </c>
      <c r="F123" s="49">
        <v>23536</v>
      </c>
      <c r="G123" s="49">
        <v>24018</v>
      </c>
      <c r="H123" s="48">
        <v>71.3</v>
      </c>
      <c r="I123" s="48">
        <v>16</v>
      </c>
      <c r="J123" s="48">
        <v>94</v>
      </c>
      <c r="K123" s="48">
        <v>97.9</v>
      </c>
      <c r="L123" s="186">
        <v>75.099999999999994</v>
      </c>
      <c r="M123" s="186">
        <v>62.3</v>
      </c>
      <c r="N123" s="186">
        <v>50.3</v>
      </c>
      <c r="O123" s="186">
        <f>29.8+10.5</f>
        <v>40.299999999999997</v>
      </c>
    </row>
    <row r="124" spans="1:255" s="224" customFormat="1" ht="18.75" customHeight="1">
      <c r="B124" s="272"/>
      <c r="C124" s="278"/>
      <c r="D124" s="23" t="s">
        <v>87</v>
      </c>
      <c r="E124" s="33">
        <v>0</v>
      </c>
      <c r="F124" s="33">
        <v>0</v>
      </c>
      <c r="G124" s="33">
        <v>0</v>
      </c>
      <c r="H124" s="14">
        <v>0</v>
      </c>
      <c r="I124" s="14">
        <v>0</v>
      </c>
      <c r="J124" s="14">
        <v>0</v>
      </c>
      <c r="K124" s="14">
        <v>0</v>
      </c>
      <c r="L124" s="186"/>
      <c r="M124" s="186"/>
      <c r="N124" s="186"/>
      <c r="O124" s="186">
        <v>8.4</v>
      </c>
    </row>
    <row r="125" spans="1:255" s="224" customFormat="1" ht="15" customHeight="1">
      <c r="A125" s="270" t="s">
        <v>95</v>
      </c>
      <c r="B125" s="298" t="s">
        <v>95</v>
      </c>
      <c r="C125" s="274" t="s">
        <v>37</v>
      </c>
      <c r="D125" s="23" t="s">
        <v>124</v>
      </c>
      <c r="E125" s="214">
        <f t="shared" ref="E125:J125" si="22">E128</f>
        <v>60</v>
      </c>
      <c r="F125" s="214">
        <f t="shared" si="22"/>
        <v>60</v>
      </c>
      <c r="G125" s="214">
        <f t="shared" si="22"/>
        <v>60</v>
      </c>
      <c r="H125" s="218">
        <f t="shared" si="22"/>
        <v>52.7</v>
      </c>
      <c r="I125" s="218">
        <f t="shared" si="22"/>
        <v>24.5</v>
      </c>
      <c r="J125" s="218">
        <f t="shared" si="22"/>
        <v>40.4</v>
      </c>
      <c r="K125" s="218">
        <f>K128</f>
        <v>5.5</v>
      </c>
      <c r="L125" s="218">
        <f>L128</f>
        <v>15</v>
      </c>
      <c r="M125" s="218">
        <f>M128</f>
        <v>21.5</v>
      </c>
      <c r="N125" s="218">
        <f>N128</f>
        <v>15</v>
      </c>
      <c r="O125" s="218">
        <f>O128</f>
        <v>30</v>
      </c>
      <c r="P125" s="270"/>
      <c r="Q125" s="270"/>
      <c r="R125" s="270"/>
      <c r="S125" s="270"/>
      <c r="T125" s="270"/>
      <c r="U125" s="270"/>
      <c r="V125" s="270"/>
      <c r="W125" s="270"/>
      <c r="X125" s="270"/>
      <c r="Y125" s="270"/>
      <c r="Z125" s="270"/>
      <c r="AA125" s="270"/>
      <c r="AB125" s="270"/>
      <c r="AC125" s="270"/>
      <c r="AD125" s="270"/>
      <c r="AE125" s="270"/>
      <c r="AF125" s="270"/>
      <c r="AG125" s="270"/>
      <c r="AH125" s="270"/>
      <c r="AI125" s="270"/>
      <c r="AJ125" s="270"/>
      <c r="AK125" s="270"/>
      <c r="AL125" s="270"/>
      <c r="AM125" s="270"/>
      <c r="AN125" s="270"/>
      <c r="AO125" s="270"/>
      <c r="AP125" s="270"/>
      <c r="AQ125" s="270"/>
      <c r="AR125" s="270"/>
      <c r="AS125" s="270"/>
      <c r="AT125" s="270"/>
      <c r="AU125" s="270"/>
      <c r="AV125" s="270"/>
      <c r="AW125" s="270"/>
      <c r="AX125" s="270"/>
      <c r="AY125" s="270"/>
      <c r="AZ125" s="270"/>
      <c r="BA125" s="270"/>
      <c r="BB125" s="270"/>
      <c r="BC125" s="270"/>
      <c r="BD125" s="270"/>
      <c r="BE125" s="270"/>
      <c r="BF125" s="270"/>
      <c r="BG125" s="270"/>
      <c r="BH125" s="270"/>
      <c r="BI125" s="270"/>
      <c r="BJ125" s="270"/>
      <c r="BK125" s="270"/>
      <c r="BL125" s="270"/>
      <c r="BM125" s="270"/>
      <c r="BN125" s="270"/>
      <c r="BO125" s="270"/>
      <c r="BP125" s="270"/>
      <c r="BQ125" s="270"/>
      <c r="BR125" s="270"/>
      <c r="BS125" s="270"/>
      <c r="BT125" s="270"/>
      <c r="BU125" s="270"/>
      <c r="BV125" s="270"/>
      <c r="BW125" s="270"/>
      <c r="BX125" s="270"/>
      <c r="BY125" s="270"/>
      <c r="BZ125" s="270"/>
      <c r="CA125" s="270"/>
      <c r="CB125" s="270"/>
      <c r="CC125" s="270"/>
      <c r="CD125" s="270"/>
      <c r="CE125" s="270"/>
      <c r="CF125" s="270"/>
      <c r="CG125" s="270"/>
      <c r="CH125" s="270"/>
      <c r="CI125" s="270"/>
      <c r="CJ125" s="270" t="s">
        <v>95</v>
      </c>
      <c r="CK125" s="270" t="s">
        <v>95</v>
      </c>
      <c r="CL125" s="270" t="s">
        <v>95</v>
      </c>
      <c r="CM125" s="270" t="s">
        <v>95</v>
      </c>
      <c r="CN125" s="270" t="s">
        <v>95</v>
      </c>
      <c r="CO125" s="270" t="s">
        <v>95</v>
      </c>
      <c r="CP125" s="270" t="s">
        <v>95</v>
      </c>
      <c r="CQ125" s="270" t="s">
        <v>95</v>
      </c>
      <c r="CR125" s="270" t="s">
        <v>95</v>
      </c>
      <c r="CS125" s="270" t="s">
        <v>95</v>
      </c>
      <c r="CT125" s="270" t="s">
        <v>95</v>
      </c>
      <c r="CU125" s="270" t="s">
        <v>95</v>
      </c>
      <c r="CV125" s="270" t="s">
        <v>95</v>
      </c>
      <c r="CW125" s="270" t="s">
        <v>95</v>
      </c>
      <c r="CX125" s="270" t="s">
        <v>95</v>
      </c>
      <c r="CY125" s="270" t="s">
        <v>95</v>
      </c>
      <c r="CZ125" s="270" t="s">
        <v>95</v>
      </c>
      <c r="DA125" s="270" t="s">
        <v>95</v>
      </c>
      <c r="DB125" s="270" t="s">
        <v>95</v>
      </c>
      <c r="DC125" s="270" t="s">
        <v>95</v>
      </c>
      <c r="DD125" s="270" t="s">
        <v>95</v>
      </c>
      <c r="DE125" s="270" t="s">
        <v>95</v>
      </c>
      <c r="DF125" s="270" t="s">
        <v>95</v>
      </c>
      <c r="DG125" s="270" t="s">
        <v>95</v>
      </c>
      <c r="DH125" s="270" t="s">
        <v>95</v>
      </c>
      <c r="DI125" s="270" t="s">
        <v>95</v>
      </c>
      <c r="DJ125" s="270" t="s">
        <v>95</v>
      </c>
      <c r="DK125" s="270" t="s">
        <v>95</v>
      </c>
      <c r="DL125" s="270" t="s">
        <v>95</v>
      </c>
      <c r="DM125" s="270" t="s">
        <v>95</v>
      </c>
      <c r="DN125" s="270" t="s">
        <v>95</v>
      </c>
      <c r="DO125" s="270" t="s">
        <v>95</v>
      </c>
      <c r="DP125" s="270" t="s">
        <v>95</v>
      </c>
      <c r="DQ125" s="270" t="s">
        <v>95</v>
      </c>
      <c r="DR125" s="270" t="s">
        <v>95</v>
      </c>
      <c r="DS125" s="270" t="s">
        <v>95</v>
      </c>
      <c r="DT125" s="270" t="s">
        <v>95</v>
      </c>
      <c r="DU125" s="270" t="s">
        <v>95</v>
      </c>
      <c r="DV125" s="270" t="s">
        <v>95</v>
      </c>
      <c r="DW125" s="270" t="s">
        <v>95</v>
      </c>
      <c r="DX125" s="270" t="s">
        <v>95</v>
      </c>
      <c r="DY125" s="270" t="s">
        <v>95</v>
      </c>
      <c r="DZ125" s="270" t="s">
        <v>95</v>
      </c>
      <c r="EA125" s="270" t="s">
        <v>95</v>
      </c>
      <c r="EB125" s="270" t="s">
        <v>95</v>
      </c>
      <c r="EC125" s="270" t="s">
        <v>95</v>
      </c>
      <c r="ED125" s="270" t="s">
        <v>95</v>
      </c>
      <c r="EE125" s="270" t="s">
        <v>95</v>
      </c>
      <c r="EF125" s="270" t="s">
        <v>95</v>
      </c>
      <c r="EG125" s="270" t="s">
        <v>95</v>
      </c>
      <c r="EH125" s="270" t="s">
        <v>95</v>
      </c>
      <c r="EI125" s="270" t="s">
        <v>95</v>
      </c>
      <c r="EJ125" s="270" t="s">
        <v>95</v>
      </c>
      <c r="EK125" s="270" t="s">
        <v>95</v>
      </c>
      <c r="EL125" s="270" t="s">
        <v>95</v>
      </c>
      <c r="EM125" s="270" t="s">
        <v>95</v>
      </c>
      <c r="EN125" s="270" t="s">
        <v>95</v>
      </c>
      <c r="EO125" s="270" t="s">
        <v>95</v>
      </c>
      <c r="EP125" s="270" t="s">
        <v>95</v>
      </c>
      <c r="EQ125" s="270" t="s">
        <v>95</v>
      </c>
      <c r="ER125" s="270" t="s">
        <v>95</v>
      </c>
      <c r="ES125" s="270" t="s">
        <v>95</v>
      </c>
      <c r="ET125" s="270" t="s">
        <v>95</v>
      </c>
      <c r="EU125" s="270" t="s">
        <v>95</v>
      </c>
      <c r="EV125" s="270" t="s">
        <v>95</v>
      </c>
      <c r="EW125" s="270" t="s">
        <v>95</v>
      </c>
      <c r="EX125" s="270" t="s">
        <v>95</v>
      </c>
      <c r="EY125" s="270" t="s">
        <v>95</v>
      </c>
      <c r="EZ125" s="270" t="s">
        <v>95</v>
      </c>
      <c r="FA125" s="270" t="s">
        <v>95</v>
      </c>
      <c r="FB125" s="270" t="s">
        <v>95</v>
      </c>
      <c r="FC125" s="270" t="s">
        <v>95</v>
      </c>
      <c r="FD125" s="270" t="s">
        <v>95</v>
      </c>
      <c r="FE125" s="270" t="s">
        <v>95</v>
      </c>
      <c r="FF125" s="270" t="s">
        <v>95</v>
      </c>
      <c r="FG125" s="270" t="s">
        <v>95</v>
      </c>
      <c r="FH125" s="270" t="s">
        <v>95</v>
      </c>
      <c r="FI125" s="270" t="s">
        <v>95</v>
      </c>
      <c r="FJ125" s="270" t="s">
        <v>95</v>
      </c>
      <c r="FK125" s="270" t="s">
        <v>95</v>
      </c>
      <c r="FL125" s="270" t="s">
        <v>95</v>
      </c>
      <c r="FM125" s="270" t="s">
        <v>95</v>
      </c>
      <c r="FN125" s="270" t="s">
        <v>95</v>
      </c>
      <c r="FO125" s="270" t="s">
        <v>95</v>
      </c>
      <c r="FP125" s="270" t="s">
        <v>95</v>
      </c>
      <c r="FQ125" s="270" t="s">
        <v>95</v>
      </c>
      <c r="FR125" s="270" t="s">
        <v>95</v>
      </c>
      <c r="FS125" s="270" t="s">
        <v>95</v>
      </c>
      <c r="FT125" s="270" t="s">
        <v>95</v>
      </c>
      <c r="FU125" s="270" t="s">
        <v>95</v>
      </c>
      <c r="FV125" s="270" t="s">
        <v>95</v>
      </c>
      <c r="FW125" s="270" t="s">
        <v>95</v>
      </c>
      <c r="FX125" s="270" t="s">
        <v>95</v>
      </c>
      <c r="FY125" s="270" t="s">
        <v>95</v>
      </c>
      <c r="FZ125" s="270" t="s">
        <v>95</v>
      </c>
      <c r="GA125" s="270" t="s">
        <v>95</v>
      </c>
      <c r="GB125" s="270" t="s">
        <v>95</v>
      </c>
      <c r="GC125" s="270" t="s">
        <v>95</v>
      </c>
      <c r="GD125" s="270" t="s">
        <v>95</v>
      </c>
      <c r="GE125" s="270" t="s">
        <v>95</v>
      </c>
      <c r="GF125" s="270" t="s">
        <v>95</v>
      </c>
      <c r="GG125" s="270" t="s">
        <v>95</v>
      </c>
      <c r="GH125" s="270" t="s">
        <v>95</v>
      </c>
      <c r="GI125" s="270" t="s">
        <v>95</v>
      </c>
      <c r="GJ125" s="270" t="s">
        <v>95</v>
      </c>
      <c r="GK125" s="270" t="s">
        <v>95</v>
      </c>
      <c r="GL125" s="270" t="s">
        <v>95</v>
      </c>
      <c r="GM125" s="270" t="s">
        <v>95</v>
      </c>
      <c r="GN125" s="270" t="s">
        <v>95</v>
      </c>
      <c r="GO125" s="270" t="s">
        <v>95</v>
      </c>
      <c r="GP125" s="270" t="s">
        <v>95</v>
      </c>
      <c r="GQ125" s="270" t="s">
        <v>95</v>
      </c>
      <c r="GR125" s="270" t="s">
        <v>95</v>
      </c>
      <c r="GS125" s="270" t="s">
        <v>95</v>
      </c>
      <c r="GT125" s="270" t="s">
        <v>95</v>
      </c>
      <c r="GU125" s="270" t="s">
        <v>95</v>
      </c>
      <c r="GV125" s="270" t="s">
        <v>95</v>
      </c>
      <c r="GW125" s="270" t="s">
        <v>95</v>
      </c>
      <c r="GX125" s="270" t="s">
        <v>95</v>
      </c>
      <c r="GY125" s="270" t="s">
        <v>95</v>
      </c>
      <c r="GZ125" s="270" t="s">
        <v>95</v>
      </c>
      <c r="HA125" s="270" t="s">
        <v>95</v>
      </c>
      <c r="HB125" s="270" t="s">
        <v>95</v>
      </c>
      <c r="HC125" s="270" t="s">
        <v>95</v>
      </c>
      <c r="HD125" s="270" t="s">
        <v>95</v>
      </c>
      <c r="HE125" s="270" t="s">
        <v>95</v>
      </c>
      <c r="HF125" s="270" t="s">
        <v>95</v>
      </c>
      <c r="HG125" s="270" t="s">
        <v>95</v>
      </c>
      <c r="HH125" s="270" t="s">
        <v>95</v>
      </c>
      <c r="HI125" s="270" t="s">
        <v>95</v>
      </c>
      <c r="HJ125" s="270" t="s">
        <v>95</v>
      </c>
      <c r="HK125" s="270" t="s">
        <v>95</v>
      </c>
      <c r="HL125" s="270" t="s">
        <v>95</v>
      </c>
      <c r="HM125" s="270" t="s">
        <v>95</v>
      </c>
      <c r="HN125" s="270" t="s">
        <v>95</v>
      </c>
      <c r="HO125" s="270" t="s">
        <v>95</v>
      </c>
      <c r="HP125" s="270" t="s">
        <v>95</v>
      </c>
      <c r="HQ125" s="270" t="s">
        <v>95</v>
      </c>
      <c r="HR125" s="270" t="s">
        <v>95</v>
      </c>
      <c r="HS125" s="270" t="s">
        <v>95</v>
      </c>
      <c r="HT125" s="270" t="s">
        <v>95</v>
      </c>
      <c r="HU125" s="270" t="s">
        <v>95</v>
      </c>
      <c r="HV125" s="270" t="s">
        <v>95</v>
      </c>
      <c r="HW125" s="270" t="s">
        <v>95</v>
      </c>
      <c r="HX125" s="270" t="s">
        <v>95</v>
      </c>
      <c r="HY125" s="270" t="s">
        <v>95</v>
      </c>
      <c r="HZ125" s="270" t="s">
        <v>95</v>
      </c>
      <c r="IA125" s="270" t="s">
        <v>95</v>
      </c>
      <c r="IB125" s="270" t="s">
        <v>95</v>
      </c>
      <c r="IC125" s="270" t="s">
        <v>95</v>
      </c>
      <c r="ID125" s="270" t="s">
        <v>95</v>
      </c>
      <c r="IE125" s="270" t="s">
        <v>95</v>
      </c>
      <c r="IF125" s="270" t="s">
        <v>95</v>
      </c>
      <c r="IG125" s="270" t="s">
        <v>95</v>
      </c>
      <c r="IH125" s="270" t="s">
        <v>95</v>
      </c>
      <c r="II125" s="270" t="s">
        <v>95</v>
      </c>
      <c r="IJ125" s="270" t="s">
        <v>95</v>
      </c>
      <c r="IK125" s="270" t="s">
        <v>95</v>
      </c>
      <c r="IL125" s="270" t="s">
        <v>95</v>
      </c>
      <c r="IM125" s="270" t="s">
        <v>95</v>
      </c>
      <c r="IN125" s="270" t="s">
        <v>95</v>
      </c>
      <c r="IO125" s="270" t="s">
        <v>95</v>
      </c>
      <c r="IP125" s="270" t="s">
        <v>95</v>
      </c>
      <c r="IQ125" s="270" t="s">
        <v>95</v>
      </c>
      <c r="IR125" s="270" t="s">
        <v>95</v>
      </c>
      <c r="IS125" s="270" t="s">
        <v>95</v>
      </c>
      <c r="IT125" s="270" t="s">
        <v>95</v>
      </c>
      <c r="IU125" s="270" t="s">
        <v>95</v>
      </c>
    </row>
    <row r="126" spans="1:255" s="224" customFormat="1" ht="15" customHeight="1">
      <c r="A126" s="271"/>
      <c r="B126" s="299"/>
      <c r="C126" s="277"/>
      <c r="D126" s="23" t="s">
        <v>168</v>
      </c>
      <c r="E126" s="214"/>
      <c r="F126" s="214"/>
      <c r="G126" s="214"/>
      <c r="H126" s="218"/>
      <c r="I126" s="218"/>
      <c r="J126" s="218"/>
      <c r="K126" s="218"/>
      <c r="L126" s="214"/>
      <c r="M126" s="214"/>
      <c r="N126" s="214"/>
      <c r="O126" s="214"/>
      <c r="P126" s="271"/>
      <c r="Q126" s="271"/>
      <c r="R126" s="271"/>
      <c r="S126" s="271"/>
      <c r="T126" s="271"/>
      <c r="U126" s="271"/>
      <c r="V126" s="271"/>
      <c r="W126" s="271"/>
      <c r="X126" s="271"/>
      <c r="Y126" s="271"/>
      <c r="Z126" s="271"/>
      <c r="AA126" s="271"/>
      <c r="AB126" s="271"/>
      <c r="AC126" s="271"/>
      <c r="AD126" s="271"/>
      <c r="AE126" s="271"/>
      <c r="AF126" s="271"/>
      <c r="AG126" s="271"/>
      <c r="AH126" s="271"/>
      <c r="AI126" s="271"/>
      <c r="AJ126" s="271"/>
      <c r="AK126" s="271"/>
      <c r="AL126" s="271"/>
      <c r="AM126" s="271"/>
      <c r="AN126" s="271"/>
      <c r="AO126" s="271"/>
      <c r="AP126" s="271"/>
      <c r="AQ126" s="271"/>
      <c r="AR126" s="271"/>
      <c r="AS126" s="271"/>
      <c r="AT126" s="271"/>
      <c r="AU126" s="271"/>
      <c r="AV126" s="271"/>
      <c r="AW126" s="271"/>
      <c r="AX126" s="271"/>
      <c r="AY126" s="271"/>
      <c r="AZ126" s="271"/>
      <c r="BA126" s="271"/>
      <c r="BB126" s="271"/>
      <c r="BC126" s="271"/>
      <c r="BD126" s="271"/>
      <c r="BE126" s="271"/>
      <c r="BF126" s="271"/>
      <c r="BG126" s="271"/>
      <c r="BH126" s="271"/>
      <c r="BI126" s="271"/>
      <c r="BJ126" s="271"/>
      <c r="BK126" s="271"/>
      <c r="BL126" s="271"/>
      <c r="BM126" s="271"/>
      <c r="BN126" s="271"/>
      <c r="BO126" s="271"/>
      <c r="BP126" s="271"/>
      <c r="BQ126" s="271"/>
      <c r="BR126" s="271"/>
      <c r="BS126" s="271"/>
      <c r="BT126" s="271"/>
      <c r="BU126" s="271"/>
      <c r="BV126" s="271"/>
      <c r="BW126" s="271"/>
      <c r="BX126" s="271"/>
      <c r="BY126" s="271"/>
      <c r="BZ126" s="271"/>
      <c r="CA126" s="271"/>
      <c r="CB126" s="271"/>
      <c r="CC126" s="271"/>
      <c r="CD126" s="271"/>
      <c r="CE126" s="271"/>
      <c r="CF126" s="271"/>
      <c r="CG126" s="271"/>
      <c r="CH126" s="271"/>
      <c r="CI126" s="271"/>
      <c r="CJ126" s="271"/>
      <c r="CK126" s="271"/>
      <c r="CL126" s="271"/>
      <c r="CM126" s="271"/>
      <c r="CN126" s="271"/>
      <c r="CO126" s="271"/>
      <c r="CP126" s="271"/>
      <c r="CQ126" s="271"/>
      <c r="CR126" s="271"/>
      <c r="CS126" s="271"/>
      <c r="CT126" s="271"/>
      <c r="CU126" s="271"/>
      <c r="CV126" s="271"/>
      <c r="CW126" s="271"/>
      <c r="CX126" s="271"/>
      <c r="CY126" s="271"/>
      <c r="CZ126" s="271"/>
      <c r="DA126" s="271"/>
      <c r="DB126" s="271"/>
      <c r="DC126" s="271"/>
      <c r="DD126" s="271"/>
      <c r="DE126" s="271"/>
      <c r="DF126" s="271"/>
      <c r="DG126" s="271"/>
      <c r="DH126" s="271"/>
      <c r="DI126" s="271"/>
      <c r="DJ126" s="271"/>
      <c r="DK126" s="271"/>
      <c r="DL126" s="271"/>
      <c r="DM126" s="271"/>
      <c r="DN126" s="271"/>
      <c r="DO126" s="271"/>
      <c r="DP126" s="271"/>
      <c r="DQ126" s="271"/>
      <c r="DR126" s="271"/>
      <c r="DS126" s="271"/>
      <c r="DT126" s="271"/>
      <c r="DU126" s="271"/>
      <c r="DV126" s="271"/>
      <c r="DW126" s="271"/>
      <c r="DX126" s="271"/>
      <c r="DY126" s="271"/>
      <c r="DZ126" s="271"/>
      <c r="EA126" s="271"/>
      <c r="EB126" s="271"/>
      <c r="EC126" s="271"/>
      <c r="ED126" s="271"/>
      <c r="EE126" s="271"/>
      <c r="EF126" s="271"/>
      <c r="EG126" s="271"/>
      <c r="EH126" s="271"/>
      <c r="EI126" s="271"/>
      <c r="EJ126" s="271"/>
      <c r="EK126" s="271"/>
      <c r="EL126" s="271"/>
      <c r="EM126" s="271"/>
      <c r="EN126" s="271"/>
      <c r="EO126" s="271"/>
      <c r="EP126" s="271"/>
      <c r="EQ126" s="271"/>
      <c r="ER126" s="271"/>
      <c r="ES126" s="271"/>
      <c r="ET126" s="271"/>
      <c r="EU126" s="271"/>
      <c r="EV126" s="271"/>
      <c r="EW126" s="271"/>
      <c r="EX126" s="271"/>
      <c r="EY126" s="271"/>
      <c r="EZ126" s="271"/>
      <c r="FA126" s="271"/>
      <c r="FB126" s="271"/>
      <c r="FC126" s="271"/>
      <c r="FD126" s="271"/>
      <c r="FE126" s="271"/>
      <c r="FF126" s="271"/>
      <c r="FG126" s="271"/>
      <c r="FH126" s="271"/>
      <c r="FI126" s="271"/>
      <c r="FJ126" s="271"/>
      <c r="FK126" s="271"/>
      <c r="FL126" s="271"/>
      <c r="FM126" s="271"/>
      <c r="FN126" s="271"/>
      <c r="FO126" s="271"/>
      <c r="FP126" s="271"/>
      <c r="FQ126" s="271"/>
      <c r="FR126" s="271"/>
      <c r="FS126" s="271"/>
      <c r="FT126" s="271"/>
      <c r="FU126" s="271"/>
      <c r="FV126" s="271"/>
      <c r="FW126" s="271"/>
      <c r="FX126" s="271"/>
      <c r="FY126" s="271"/>
      <c r="FZ126" s="271"/>
      <c r="GA126" s="271"/>
      <c r="GB126" s="271"/>
      <c r="GC126" s="271"/>
      <c r="GD126" s="271"/>
      <c r="GE126" s="271"/>
      <c r="GF126" s="271"/>
      <c r="GG126" s="271"/>
      <c r="GH126" s="271"/>
      <c r="GI126" s="271"/>
      <c r="GJ126" s="271"/>
      <c r="GK126" s="271"/>
      <c r="GL126" s="271"/>
      <c r="GM126" s="271"/>
      <c r="GN126" s="271"/>
      <c r="GO126" s="271"/>
      <c r="GP126" s="271"/>
      <c r="GQ126" s="271"/>
      <c r="GR126" s="271"/>
      <c r="GS126" s="271"/>
      <c r="GT126" s="271"/>
      <c r="GU126" s="271"/>
      <c r="GV126" s="271"/>
      <c r="GW126" s="271"/>
      <c r="GX126" s="271"/>
      <c r="GY126" s="271"/>
      <c r="GZ126" s="271"/>
      <c r="HA126" s="271"/>
      <c r="HB126" s="271"/>
      <c r="HC126" s="271"/>
      <c r="HD126" s="271"/>
      <c r="HE126" s="271"/>
      <c r="HF126" s="271"/>
      <c r="HG126" s="271"/>
      <c r="HH126" s="271"/>
      <c r="HI126" s="271"/>
      <c r="HJ126" s="271"/>
      <c r="HK126" s="271"/>
      <c r="HL126" s="271"/>
      <c r="HM126" s="271"/>
      <c r="HN126" s="271"/>
      <c r="HO126" s="271"/>
      <c r="HP126" s="271"/>
      <c r="HQ126" s="271"/>
      <c r="HR126" s="271"/>
      <c r="HS126" s="271"/>
      <c r="HT126" s="271"/>
      <c r="HU126" s="271"/>
      <c r="HV126" s="271"/>
      <c r="HW126" s="271"/>
      <c r="HX126" s="271"/>
      <c r="HY126" s="271"/>
      <c r="HZ126" s="271"/>
      <c r="IA126" s="271"/>
      <c r="IB126" s="271"/>
      <c r="IC126" s="271"/>
      <c r="ID126" s="271"/>
      <c r="IE126" s="271"/>
      <c r="IF126" s="271"/>
      <c r="IG126" s="271"/>
      <c r="IH126" s="271"/>
      <c r="II126" s="271"/>
      <c r="IJ126" s="271"/>
      <c r="IK126" s="271"/>
      <c r="IL126" s="271"/>
      <c r="IM126" s="271"/>
      <c r="IN126" s="271"/>
      <c r="IO126" s="271"/>
      <c r="IP126" s="271"/>
      <c r="IQ126" s="271"/>
      <c r="IR126" s="271"/>
      <c r="IS126" s="271"/>
      <c r="IT126" s="271"/>
      <c r="IU126" s="271"/>
    </row>
    <row r="127" spans="1:255" s="224" customFormat="1" ht="16.5" customHeight="1">
      <c r="A127" s="271"/>
      <c r="B127" s="299"/>
      <c r="C127" s="277"/>
      <c r="D127" s="23" t="s">
        <v>391</v>
      </c>
      <c r="E127" s="214"/>
      <c r="F127" s="214"/>
      <c r="G127" s="214"/>
      <c r="H127" s="218"/>
      <c r="I127" s="218"/>
      <c r="J127" s="218"/>
      <c r="K127" s="218"/>
      <c r="L127" s="214"/>
      <c r="M127" s="214"/>
      <c r="N127" s="214"/>
      <c r="O127" s="214"/>
      <c r="P127" s="271"/>
      <c r="Q127" s="271"/>
      <c r="R127" s="271"/>
      <c r="S127" s="271"/>
      <c r="T127" s="271"/>
      <c r="U127" s="271"/>
      <c r="V127" s="271"/>
      <c r="W127" s="271"/>
      <c r="X127" s="271"/>
      <c r="Y127" s="271"/>
      <c r="Z127" s="271"/>
      <c r="AA127" s="271"/>
      <c r="AB127" s="271"/>
      <c r="AC127" s="271"/>
      <c r="AD127" s="271"/>
      <c r="AE127" s="271"/>
      <c r="AF127" s="271"/>
      <c r="AG127" s="271"/>
      <c r="AH127" s="271"/>
      <c r="AI127" s="271"/>
      <c r="AJ127" s="271"/>
      <c r="AK127" s="271"/>
      <c r="AL127" s="271"/>
      <c r="AM127" s="271"/>
      <c r="AN127" s="271"/>
      <c r="AO127" s="271"/>
      <c r="AP127" s="271"/>
      <c r="AQ127" s="271"/>
      <c r="AR127" s="271"/>
      <c r="AS127" s="271"/>
      <c r="AT127" s="271"/>
      <c r="AU127" s="271"/>
      <c r="AV127" s="271"/>
      <c r="AW127" s="271"/>
      <c r="AX127" s="271"/>
      <c r="AY127" s="271"/>
      <c r="AZ127" s="271"/>
      <c r="BA127" s="271"/>
      <c r="BB127" s="271"/>
      <c r="BC127" s="271"/>
      <c r="BD127" s="271"/>
      <c r="BE127" s="271"/>
      <c r="BF127" s="271"/>
      <c r="BG127" s="271"/>
      <c r="BH127" s="271"/>
      <c r="BI127" s="271"/>
      <c r="BJ127" s="271"/>
      <c r="BK127" s="271"/>
      <c r="BL127" s="271"/>
      <c r="BM127" s="271"/>
      <c r="BN127" s="271"/>
      <c r="BO127" s="271"/>
      <c r="BP127" s="271"/>
      <c r="BQ127" s="271"/>
      <c r="BR127" s="271"/>
      <c r="BS127" s="271"/>
      <c r="BT127" s="271"/>
      <c r="BU127" s="271"/>
      <c r="BV127" s="271"/>
      <c r="BW127" s="271"/>
      <c r="BX127" s="271"/>
      <c r="BY127" s="271"/>
      <c r="BZ127" s="271"/>
      <c r="CA127" s="271"/>
      <c r="CB127" s="271"/>
      <c r="CC127" s="271"/>
      <c r="CD127" s="271"/>
      <c r="CE127" s="271"/>
      <c r="CF127" s="271"/>
      <c r="CG127" s="271"/>
      <c r="CH127" s="271"/>
      <c r="CI127" s="271"/>
      <c r="CJ127" s="271"/>
      <c r="CK127" s="271"/>
      <c r="CL127" s="271"/>
      <c r="CM127" s="271"/>
      <c r="CN127" s="271"/>
      <c r="CO127" s="271"/>
      <c r="CP127" s="271"/>
      <c r="CQ127" s="271"/>
      <c r="CR127" s="271"/>
      <c r="CS127" s="271"/>
      <c r="CT127" s="271"/>
      <c r="CU127" s="271"/>
      <c r="CV127" s="271"/>
      <c r="CW127" s="271"/>
      <c r="CX127" s="271"/>
      <c r="CY127" s="271"/>
      <c r="CZ127" s="271"/>
      <c r="DA127" s="271"/>
      <c r="DB127" s="271"/>
      <c r="DC127" s="271"/>
      <c r="DD127" s="271"/>
      <c r="DE127" s="271"/>
      <c r="DF127" s="271"/>
      <c r="DG127" s="271"/>
      <c r="DH127" s="271"/>
      <c r="DI127" s="271"/>
      <c r="DJ127" s="271"/>
      <c r="DK127" s="271"/>
      <c r="DL127" s="271"/>
      <c r="DM127" s="271"/>
      <c r="DN127" s="271"/>
      <c r="DO127" s="271"/>
      <c r="DP127" s="271"/>
      <c r="DQ127" s="271"/>
      <c r="DR127" s="271"/>
      <c r="DS127" s="271"/>
      <c r="DT127" s="271"/>
      <c r="DU127" s="271"/>
      <c r="DV127" s="271"/>
      <c r="DW127" s="271"/>
      <c r="DX127" s="271"/>
      <c r="DY127" s="271"/>
      <c r="DZ127" s="271"/>
      <c r="EA127" s="271"/>
      <c r="EB127" s="271"/>
      <c r="EC127" s="271"/>
      <c r="ED127" s="271"/>
      <c r="EE127" s="271"/>
      <c r="EF127" s="271"/>
      <c r="EG127" s="271"/>
      <c r="EH127" s="271"/>
      <c r="EI127" s="271"/>
      <c r="EJ127" s="271"/>
      <c r="EK127" s="271"/>
      <c r="EL127" s="271"/>
      <c r="EM127" s="271"/>
      <c r="EN127" s="271"/>
      <c r="EO127" s="271"/>
      <c r="EP127" s="271"/>
      <c r="EQ127" s="271"/>
      <c r="ER127" s="271"/>
      <c r="ES127" s="271"/>
      <c r="ET127" s="271"/>
      <c r="EU127" s="271"/>
      <c r="EV127" s="271"/>
      <c r="EW127" s="271"/>
      <c r="EX127" s="271"/>
      <c r="EY127" s="271"/>
      <c r="EZ127" s="271"/>
      <c r="FA127" s="271"/>
      <c r="FB127" s="271"/>
      <c r="FC127" s="271"/>
      <c r="FD127" s="271"/>
      <c r="FE127" s="271"/>
      <c r="FF127" s="271"/>
      <c r="FG127" s="271"/>
      <c r="FH127" s="271"/>
      <c r="FI127" s="271"/>
      <c r="FJ127" s="271"/>
      <c r="FK127" s="271"/>
      <c r="FL127" s="271"/>
      <c r="FM127" s="271"/>
      <c r="FN127" s="271"/>
      <c r="FO127" s="271"/>
      <c r="FP127" s="271"/>
      <c r="FQ127" s="271"/>
      <c r="FR127" s="271"/>
      <c r="FS127" s="271"/>
      <c r="FT127" s="271"/>
      <c r="FU127" s="271"/>
      <c r="FV127" s="271"/>
      <c r="FW127" s="271"/>
      <c r="FX127" s="271"/>
      <c r="FY127" s="271"/>
      <c r="FZ127" s="271"/>
      <c r="GA127" s="271"/>
      <c r="GB127" s="271"/>
      <c r="GC127" s="271"/>
      <c r="GD127" s="271"/>
      <c r="GE127" s="271"/>
      <c r="GF127" s="271"/>
      <c r="GG127" s="271"/>
      <c r="GH127" s="271"/>
      <c r="GI127" s="271"/>
      <c r="GJ127" s="271"/>
      <c r="GK127" s="271"/>
      <c r="GL127" s="271"/>
      <c r="GM127" s="271"/>
      <c r="GN127" s="271"/>
      <c r="GO127" s="271"/>
      <c r="GP127" s="271"/>
      <c r="GQ127" s="271"/>
      <c r="GR127" s="271"/>
      <c r="GS127" s="271"/>
      <c r="GT127" s="271"/>
      <c r="GU127" s="271"/>
      <c r="GV127" s="271"/>
      <c r="GW127" s="271"/>
      <c r="GX127" s="271"/>
      <c r="GY127" s="271"/>
      <c r="GZ127" s="271"/>
      <c r="HA127" s="271"/>
      <c r="HB127" s="271"/>
      <c r="HC127" s="271"/>
      <c r="HD127" s="271"/>
      <c r="HE127" s="271"/>
      <c r="HF127" s="271"/>
      <c r="HG127" s="271"/>
      <c r="HH127" s="271"/>
      <c r="HI127" s="271"/>
      <c r="HJ127" s="271"/>
      <c r="HK127" s="271"/>
      <c r="HL127" s="271"/>
      <c r="HM127" s="271"/>
      <c r="HN127" s="271"/>
      <c r="HO127" s="271"/>
      <c r="HP127" s="271"/>
      <c r="HQ127" s="271"/>
      <c r="HR127" s="271"/>
      <c r="HS127" s="271"/>
      <c r="HT127" s="271"/>
      <c r="HU127" s="271"/>
      <c r="HV127" s="271"/>
      <c r="HW127" s="271"/>
      <c r="HX127" s="271"/>
      <c r="HY127" s="271"/>
      <c r="HZ127" s="271"/>
      <c r="IA127" s="271"/>
      <c r="IB127" s="271"/>
      <c r="IC127" s="271"/>
      <c r="ID127" s="271"/>
      <c r="IE127" s="271"/>
      <c r="IF127" s="271"/>
      <c r="IG127" s="271"/>
      <c r="IH127" s="271"/>
      <c r="II127" s="271"/>
      <c r="IJ127" s="271"/>
      <c r="IK127" s="271"/>
      <c r="IL127" s="271"/>
      <c r="IM127" s="271"/>
      <c r="IN127" s="271"/>
      <c r="IO127" s="271"/>
      <c r="IP127" s="271"/>
      <c r="IQ127" s="271"/>
      <c r="IR127" s="271"/>
      <c r="IS127" s="271"/>
      <c r="IT127" s="271"/>
      <c r="IU127" s="271"/>
    </row>
    <row r="128" spans="1:255" s="224" customFormat="1" ht="15.75" customHeight="1">
      <c r="A128" s="271"/>
      <c r="B128" s="299"/>
      <c r="C128" s="277"/>
      <c r="D128" s="23" t="s">
        <v>82</v>
      </c>
      <c r="E128" s="214">
        <v>60</v>
      </c>
      <c r="F128" s="50">
        <v>60</v>
      </c>
      <c r="G128" s="50">
        <v>60</v>
      </c>
      <c r="H128" s="98">
        <v>52.7</v>
      </c>
      <c r="I128" s="98">
        <v>24.5</v>
      </c>
      <c r="J128" s="98">
        <v>40.4</v>
      </c>
      <c r="K128" s="98">
        <v>5.5</v>
      </c>
      <c r="L128" s="214">
        <v>15</v>
      </c>
      <c r="M128" s="214">
        <v>21.5</v>
      </c>
      <c r="N128" s="214">
        <v>15</v>
      </c>
      <c r="O128" s="214">
        <v>30</v>
      </c>
      <c r="P128" s="271"/>
      <c r="Q128" s="271"/>
      <c r="R128" s="271"/>
      <c r="S128" s="271"/>
      <c r="T128" s="271"/>
      <c r="U128" s="271"/>
      <c r="V128" s="271"/>
      <c r="W128" s="271"/>
      <c r="X128" s="271"/>
      <c r="Y128" s="271"/>
      <c r="Z128" s="271"/>
      <c r="AA128" s="271"/>
      <c r="AB128" s="271"/>
      <c r="AC128" s="271"/>
      <c r="AD128" s="271"/>
      <c r="AE128" s="271"/>
      <c r="AF128" s="271"/>
      <c r="AG128" s="271"/>
      <c r="AH128" s="271"/>
      <c r="AI128" s="271"/>
      <c r="AJ128" s="271"/>
      <c r="AK128" s="271"/>
      <c r="AL128" s="271"/>
      <c r="AM128" s="271"/>
      <c r="AN128" s="271"/>
      <c r="AO128" s="271"/>
      <c r="AP128" s="271"/>
      <c r="AQ128" s="271"/>
      <c r="AR128" s="271"/>
      <c r="AS128" s="271"/>
      <c r="AT128" s="271"/>
      <c r="AU128" s="271"/>
      <c r="AV128" s="271"/>
      <c r="AW128" s="271"/>
      <c r="AX128" s="271"/>
      <c r="AY128" s="271"/>
      <c r="AZ128" s="271"/>
      <c r="BA128" s="271"/>
      <c r="BB128" s="271"/>
      <c r="BC128" s="271"/>
      <c r="BD128" s="271"/>
      <c r="BE128" s="271"/>
      <c r="BF128" s="271"/>
      <c r="BG128" s="271"/>
      <c r="BH128" s="271"/>
      <c r="BI128" s="271"/>
      <c r="BJ128" s="271"/>
      <c r="BK128" s="271"/>
      <c r="BL128" s="271"/>
      <c r="BM128" s="271"/>
      <c r="BN128" s="271"/>
      <c r="BO128" s="271"/>
      <c r="BP128" s="271"/>
      <c r="BQ128" s="271"/>
      <c r="BR128" s="271"/>
      <c r="BS128" s="271"/>
      <c r="BT128" s="271"/>
      <c r="BU128" s="271"/>
      <c r="BV128" s="271"/>
      <c r="BW128" s="271"/>
      <c r="BX128" s="271"/>
      <c r="BY128" s="271"/>
      <c r="BZ128" s="271"/>
      <c r="CA128" s="271"/>
      <c r="CB128" s="271"/>
      <c r="CC128" s="271"/>
      <c r="CD128" s="271"/>
      <c r="CE128" s="271"/>
      <c r="CF128" s="271"/>
      <c r="CG128" s="271"/>
      <c r="CH128" s="271"/>
      <c r="CI128" s="271"/>
      <c r="CJ128" s="271"/>
      <c r="CK128" s="271"/>
      <c r="CL128" s="271"/>
      <c r="CM128" s="271"/>
      <c r="CN128" s="271"/>
      <c r="CO128" s="271"/>
      <c r="CP128" s="271"/>
      <c r="CQ128" s="271"/>
      <c r="CR128" s="271"/>
      <c r="CS128" s="271"/>
      <c r="CT128" s="271"/>
      <c r="CU128" s="271"/>
      <c r="CV128" s="271"/>
      <c r="CW128" s="271"/>
      <c r="CX128" s="271"/>
      <c r="CY128" s="271"/>
      <c r="CZ128" s="271"/>
      <c r="DA128" s="271"/>
      <c r="DB128" s="271"/>
      <c r="DC128" s="271"/>
      <c r="DD128" s="271"/>
      <c r="DE128" s="271"/>
      <c r="DF128" s="271"/>
      <c r="DG128" s="271"/>
      <c r="DH128" s="271"/>
      <c r="DI128" s="271"/>
      <c r="DJ128" s="271"/>
      <c r="DK128" s="271"/>
      <c r="DL128" s="271"/>
      <c r="DM128" s="271"/>
      <c r="DN128" s="271"/>
      <c r="DO128" s="271"/>
      <c r="DP128" s="271"/>
      <c r="DQ128" s="271"/>
      <c r="DR128" s="271"/>
      <c r="DS128" s="271"/>
      <c r="DT128" s="271"/>
      <c r="DU128" s="271"/>
      <c r="DV128" s="271"/>
      <c r="DW128" s="271"/>
      <c r="DX128" s="271"/>
      <c r="DY128" s="271"/>
      <c r="DZ128" s="271"/>
      <c r="EA128" s="271"/>
      <c r="EB128" s="271"/>
      <c r="EC128" s="271"/>
      <c r="ED128" s="271"/>
      <c r="EE128" s="271"/>
      <c r="EF128" s="271"/>
      <c r="EG128" s="271"/>
      <c r="EH128" s="271"/>
      <c r="EI128" s="271"/>
      <c r="EJ128" s="271"/>
      <c r="EK128" s="271"/>
      <c r="EL128" s="271"/>
      <c r="EM128" s="271"/>
      <c r="EN128" s="271"/>
      <c r="EO128" s="271"/>
      <c r="EP128" s="271"/>
      <c r="EQ128" s="271"/>
      <c r="ER128" s="271"/>
      <c r="ES128" s="271"/>
      <c r="ET128" s="271"/>
      <c r="EU128" s="271"/>
      <c r="EV128" s="271"/>
      <c r="EW128" s="271"/>
      <c r="EX128" s="271"/>
      <c r="EY128" s="271"/>
      <c r="EZ128" s="271"/>
      <c r="FA128" s="271"/>
      <c r="FB128" s="271"/>
      <c r="FC128" s="271"/>
      <c r="FD128" s="271"/>
      <c r="FE128" s="271"/>
      <c r="FF128" s="271"/>
      <c r="FG128" s="271"/>
      <c r="FH128" s="271"/>
      <c r="FI128" s="271"/>
      <c r="FJ128" s="271"/>
      <c r="FK128" s="271"/>
      <c r="FL128" s="271"/>
      <c r="FM128" s="271"/>
      <c r="FN128" s="271"/>
      <c r="FO128" s="271"/>
      <c r="FP128" s="271"/>
      <c r="FQ128" s="271"/>
      <c r="FR128" s="271"/>
      <c r="FS128" s="271"/>
      <c r="FT128" s="271"/>
      <c r="FU128" s="271"/>
      <c r="FV128" s="271"/>
      <c r="FW128" s="271"/>
      <c r="FX128" s="271"/>
      <c r="FY128" s="271"/>
      <c r="FZ128" s="271"/>
      <c r="GA128" s="271"/>
      <c r="GB128" s="271"/>
      <c r="GC128" s="271"/>
      <c r="GD128" s="271"/>
      <c r="GE128" s="271"/>
      <c r="GF128" s="271"/>
      <c r="GG128" s="271"/>
      <c r="GH128" s="271"/>
      <c r="GI128" s="271"/>
      <c r="GJ128" s="271"/>
      <c r="GK128" s="271"/>
      <c r="GL128" s="271"/>
      <c r="GM128" s="271"/>
      <c r="GN128" s="271"/>
      <c r="GO128" s="271"/>
      <c r="GP128" s="271"/>
      <c r="GQ128" s="271"/>
      <c r="GR128" s="271"/>
      <c r="GS128" s="271"/>
      <c r="GT128" s="271"/>
      <c r="GU128" s="271"/>
      <c r="GV128" s="271"/>
      <c r="GW128" s="271"/>
      <c r="GX128" s="271"/>
      <c r="GY128" s="271"/>
      <c r="GZ128" s="271"/>
      <c r="HA128" s="271"/>
      <c r="HB128" s="271"/>
      <c r="HC128" s="271"/>
      <c r="HD128" s="271"/>
      <c r="HE128" s="271"/>
      <c r="HF128" s="271"/>
      <c r="HG128" s="271"/>
      <c r="HH128" s="271"/>
      <c r="HI128" s="271"/>
      <c r="HJ128" s="271"/>
      <c r="HK128" s="271"/>
      <c r="HL128" s="271"/>
      <c r="HM128" s="271"/>
      <c r="HN128" s="271"/>
      <c r="HO128" s="271"/>
      <c r="HP128" s="271"/>
      <c r="HQ128" s="271"/>
      <c r="HR128" s="271"/>
      <c r="HS128" s="271"/>
      <c r="HT128" s="271"/>
      <c r="HU128" s="271"/>
      <c r="HV128" s="271"/>
      <c r="HW128" s="271"/>
      <c r="HX128" s="271"/>
      <c r="HY128" s="271"/>
      <c r="HZ128" s="271"/>
      <c r="IA128" s="271"/>
      <c r="IB128" s="271"/>
      <c r="IC128" s="271"/>
      <c r="ID128" s="271"/>
      <c r="IE128" s="271"/>
      <c r="IF128" s="271"/>
      <c r="IG128" s="271"/>
      <c r="IH128" s="271"/>
      <c r="II128" s="271"/>
      <c r="IJ128" s="271"/>
      <c r="IK128" s="271"/>
      <c r="IL128" s="271"/>
      <c r="IM128" s="271"/>
      <c r="IN128" s="271"/>
      <c r="IO128" s="271"/>
      <c r="IP128" s="271"/>
      <c r="IQ128" s="271"/>
      <c r="IR128" s="271"/>
      <c r="IS128" s="271"/>
      <c r="IT128" s="271"/>
      <c r="IU128" s="271"/>
    </row>
    <row r="129" spans="1:255" s="224" customFormat="1" ht="15.75" customHeight="1">
      <c r="A129" s="272"/>
      <c r="B129" s="300"/>
      <c r="C129" s="278"/>
      <c r="D129" s="23" t="s">
        <v>87</v>
      </c>
      <c r="E129" s="214"/>
      <c r="F129" s="214"/>
      <c r="G129" s="214"/>
      <c r="H129" s="218"/>
      <c r="I129" s="218"/>
      <c r="J129" s="218"/>
      <c r="K129" s="218"/>
      <c r="L129" s="214"/>
      <c r="M129" s="214"/>
      <c r="N129" s="214"/>
      <c r="O129" s="214"/>
      <c r="P129" s="272"/>
      <c r="Q129" s="272"/>
      <c r="R129" s="272"/>
      <c r="S129" s="272"/>
      <c r="T129" s="272"/>
      <c r="U129" s="272"/>
      <c r="V129" s="272"/>
      <c r="W129" s="272"/>
      <c r="X129" s="272"/>
      <c r="Y129" s="272"/>
      <c r="Z129" s="272"/>
      <c r="AA129" s="272"/>
      <c r="AB129" s="272"/>
      <c r="AC129" s="272"/>
      <c r="AD129" s="272"/>
      <c r="AE129" s="272"/>
      <c r="AF129" s="272"/>
      <c r="AG129" s="272"/>
      <c r="AH129" s="272"/>
      <c r="AI129" s="272"/>
      <c r="AJ129" s="272"/>
      <c r="AK129" s="272"/>
      <c r="AL129" s="272"/>
      <c r="AM129" s="272"/>
      <c r="AN129" s="272"/>
      <c r="AO129" s="272"/>
      <c r="AP129" s="272"/>
      <c r="AQ129" s="272"/>
      <c r="AR129" s="272"/>
      <c r="AS129" s="272"/>
      <c r="AT129" s="272"/>
      <c r="AU129" s="272"/>
      <c r="AV129" s="272"/>
      <c r="AW129" s="272"/>
      <c r="AX129" s="272"/>
      <c r="AY129" s="272"/>
      <c r="AZ129" s="272"/>
      <c r="BA129" s="272"/>
      <c r="BB129" s="272"/>
      <c r="BC129" s="272"/>
      <c r="BD129" s="272"/>
      <c r="BE129" s="272"/>
      <c r="BF129" s="272"/>
      <c r="BG129" s="272"/>
      <c r="BH129" s="272"/>
      <c r="BI129" s="272"/>
      <c r="BJ129" s="272"/>
      <c r="BK129" s="272"/>
      <c r="BL129" s="272"/>
      <c r="BM129" s="272"/>
      <c r="BN129" s="272"/>
      <c r="BO129" s="272"/>
      <c r="BP129" s="272"/>
      <c r="BQ129" s="272"/>
      <c r="BR129" s="272"/>
      <c r="BS129" s="272"/>
      <c r="BT129" s="272"/>
      <c r="BU129" s="272"/>
      <c r="BV129" s="272"/>
      <c r="BW129" s="272"/>
      <c r="BX129" s="272"/>
      <c r="BY129" s="272"/>
      <c r="BZ129" s="272"/>
      <c r="CA129" s="272"/>
      <c r="CB129" s="272"/>
      <c r="CC129" s="272"/>
      <c r="CD129" s="272"/>
      <c r="CE129" s="272"/>
      <c r="CF129" s="272"/>
      <c r="CG129" s="272"/>
      <c r="CH129" s="272"/>
      <c r="CI129" s="272"/>
      <c r="CJ129" s="272"/>
      <c r="CK129" s="272"/>
      <c r="CL129" s="272"/>
      <c r="CM129" s="272"/>
      <c r="CN129" s="272"/>
      <c r="CO129" s="272"/>
      <c r="CP129" s="272"/>
      <c r="CQ129" s="272"/>
      <c r="CR129" s="272"/>
      <c r="CS129" s="272"/>
      <c r="CT129" s="272"/>
      <c r="CU129" s="272"/>
      <c r="CV129" s="272"/>
      <c r="CW129" s="272"/>
      <c r="CX129" s="272"/>
      <c r="CY129" s="272"/>
      <c r="CZ129" s="272"/>
      <c r="DA129" s="272"/>
      <c r="DB129" s="272"/>
      <c r="DC129" s="272"/>
      <c r="DD129" s="272"/>
      <c r="DE129" s="272"/>
      <c r="DF129" s="272"/>
      <c r="DG129" s="272"/>
      <c r="DH129" s="272"/>
      <c r="DI129" s="272"/>
      <c r="DJ129" s="272"/>
      <c r="DK129" s="272"/>
      <c r="DL129" s="272"/>
      <c r="DM129" s="272"/>
      <c r="DN129" s="272"/>
      <c r="DO129" s="272"/>
      <c r="DP129" s="272"/>
      <c r="DQ129" s="272"/>
      <c r="DR129" s="272"/>
      <c r="DS129" s="272"/>
      <c r="DT129" s="272"/>
      <c r="DU129" s="272"/>
      <c r="DV129" s="272"/>
      <c r="DW129" s="272"/>
      <c r="DX129" s="272"/>
      <c r="DY129" s="272"/>
      <c r="DZ129" s="272"/>
      <c r="EA129" s="272"/>
      <c r="EB129" s="272"/>
      <c r="EC129" s="272"/>
      <c r="ED129" s="272"/>
      <c r="EE129" s="272"/>
      <c r="EF129" s="272"/>
      <c r="EG129" s="272"/>
      <c r="EH129" s="272"/>
      <c r="EI129" s="272"/>
      <c r="EJ129" s="272"/>
      <c r="EK129" s="272"/>
      <c r="EL129" s="272"/>
      <c r="EM129" s="272"/>
      <c r="EN129" s="272"/>
      <c r="EO129" s="272"/>
      <c r="EP129" s="272"/>
      <c r="EQ129" s="272"/>
      <c r="ER129" s="272"/>
      <c r="ES129" s="272"/>
      <c r="ET129" s="272"/>
      <c r="EU129" s="272"/>
      <c r="EV129" s="272"/>
      <c r="EW129" s="272"/>
      <c r="EX129" s="272"/>
      <c r="EY129" s="272"/>
      <c r="EZ129" s="272"/>
      <c r="FA129" s="272"/>
      <c r="FB129" s="272"/>
      <c r="FC129" s="272"/>
      <c r="FD129" s="272"/>
      <c r="FE129" s="272"/>
      <c r="FF129" s="272"/>
      <c r="FG129" s="272"/>
      <c r="FH129" s="272"/>
      <c r="FI129" s="272"/>
      <c r="FJ129" s="272"/>
      <c r="FK129" s="272"/>
      <c r="FL129" s="272"/>
      <c r="FM129" s="272"/>
      <c r="FN129" s="272"/>
      <c r="FO129" s="272"/>
      <c r="FP129" s="272"/>
      <c r="FQ129" s="272"/>
      <c r="FR129" s="272"/>
      <c r="FS129" s="272"/>
      <c r="FT129" s="272"/>
      <c r="FU129" s="272"/>
      <c r="FV129" s="272"/>
      <c r="FW129" s="272"/>
      <c r="FX129" s="272"/>
      <c r="FY129" s="272"/>
      <c r="FZ129" s="272"/>
      <c r="GA129" s="272"/>
      <c r="GB129" s="272"/>
      <c r="GC129" s="272"/>
      <c r="GD129" s="272"/>
      <c r="GE129" s="272"/>
      <c r="GF129" s="272"/>
      <c r="GG129" s="272"/>
      <c r="GH129" s="272"/>
      <c r="GI129" s="272"/>
      <c r="GJ129" s="272"/>
      <c r="GK129" s="272"/>
      <c r="GL129" s="272"/>
      <c r="GM129" s="272"/>
      <c r="GN129" s="272"/>
      <c r="GO129" s="272"/>
      <c r="GP129" s="272"/>
      <c r="GQ129" s="272"/>
      <c r="GR129" s="272"/>
      <c r="GS129" s="272"/>
      <c r="GT129" s="272"/>
      <c r="GU129" s="272"/>
      <c r="GV129" s="272"/>
      <c r="GW129" s="272"/>
      <c r="GX129" s="272"/>
      <c r="GY129" s="272"/>
      <c r="GZ129" s="272"/>
      <c r="HA129" s="272"/>
      <c r="HB129" s="272"/>
      <c r="HC129" s="272"/>
      <c r="HD129" s="272"/>
      <c r="HE129" s="272"/>
      <c r="HF129" s="272"/>
      <c r="HG129" s="272"/>
      <c r="HH129" s="272"/>
      <c r="HI129" s="272"/>
      <c r="HJ129" s="272"/>
      <c r="HK129" s="272"/>
      <c r="HL129" s="272"/>
      <c r="HM129" s="272"/>
      <c r="HN129" s="272"/>
      <c r="HO129" s="272"/>
      <c r="HP129" s="272"/>
      <c r="HQ129" s="272"/>
      <c r="HR129" s="272"/>
      <c r="HS129" s="272"/>
      <c r="HT129" s="272"/>
      <c r="HU129" s="272"/>
      <c r="HV129" s="272"/>
      <c r="HW129" s="272"/>
      <c r="HX129" s="272"/>
      <c r="HY129" s="272"/>
      <c r="HZ129" s="272"/>
      <c r="IA129" s="272"/>
      <c r="IB129" s="272"/>
      <c r="IC129" s="272"/>
      <c r="ID129" s="272"/>
      <c r="IE129" s="272"/>
      <c r="IF129" s="272"/>
      <c r="IG129" s="272"/>
      <c r="IH129" s="272"/>
      <c r="II129" s="272"/>
      <c r="IJ129" s="272"/>
      <c r="IK129" s="272"/>
      <c r="IL129" s="272"/>
      <c r="IM129" s="272"/>
      <c r="IN129" s="272"/>
      <c r="IO129" s="272"/>
      <c r="IP129" s="272"/>
      <c r="IQ129" s="272"/>
      <c r="IR129" s="272"/>
      <c r="IS129" s="272"/>
      <c r="IT129" s="272"/>
      <c r="IU129" s="272"/>
    </row>
    <row r="130" spans="1:255" s="224" customFormat="1" ht="15.75" customHeight="1">
      <c r="B130" s="270" t="s">
        <v>97</v>
      </c>
      <c r="C130" s="274" t="s">
        <v>98</v>
      </c>
      <c r="D130" s="23" t="s">
        <v>124</v>
      </c>
      <c r="E130" s="49">
        <f t="shared" ref="E130:J130" si="23">E133</f>
        <v>680</v>
      </c>
      <c r="F130" s="49">
        <f t="shared" si="23"/>
        <v>680</v>
      </c>
      <c r="G130" s="49">
        <f t="shared" si="23"/>
        <v>680</v>
      </c>
      <c r="H130" s="48">
        <f t="shared" si="23"/>
        <v>1330</v>
      </c>
      <c r="I130" s="48">
        <f t="shared" si="23"/>
        <v>300</v>
      </c>
      <c r="J130" s="48">
        <f t="shared" si="23"/>
        <v>300</v>
      </c>
      <c r="K130" s="48">
        <f>K133</f>
        <v>44.1</v>
      </c>
      <c r="L130" s="48">
        <f>L133</f>
        <v>40.6</v>
      </c>
      <c r="M130" s="48">
        <f>M133</f>
        <v>99.4</v>
      </c>
      <c r="N130" s="48">
        <f>N133</f>
        <v>47.6</v>
      </c>
      <c r="O130" s="48">
        <f>O133</f>
        <v>61.3</v>
      </c>
    </row>
    <row r="131" spans="1:255" s="224" customFormat="1" ht="15.75" customHeight="1">
      <c r="B131" s="271"/>
      <c r="C131" s="277"/>
      <c r="D131" s="23" t="s">
        <v>168</v>
      </c>
      <c r="E131" s="33"/>
      <c r="F131" s="33"/>
      <c r="G131" s="33"/>
      <c r="H131" s="14"/>
      <c r="I131" s="14"/>
      <c r="J131" s="14"/>
      <c r="K131" s="14"/>
      <c r="L131" s="186"/>
      <c r="M131" s="186"/>
      <c r="N131" s="186"/>
      <c r="O131" s="186"/>
    </row>
    <row r="132" spans="1:255" s="224" customFormat="1" ht="15.75" customHeight="1">
      <c r="B132" s="271"/>
      <c r="C132" s="277"/>
      <c r="D132" s="23" t="s">
        <v>391</v>
      </c>
      <c r="E132" s="33"/>
      <c r="F132" s="33"/>
      <c r="G132" s="33"/>
      <c r="H132" s="14"/>
      <c r="I132" s="14"/>
      <c r="J132" s="14"/>
      <c r="K132" s="14"/>
      <c r="L132" s="186"/>
      <c r="M132" s="186"/>
      <c r="N132" s="186"/>
      <c r="O132" s="186"/>
    </row>
    <row r="133" spans="1:255" s="224" customFormat="1" ht="15.75" customHeight="1">
      <c r="B133" s="271"/>
      <c r="C133" s="277"/>
      <c r="D133" s="23" t="s">
        <v>82</v>
      </c>
      <c r="E133" s="49">
        <v>680</v>
      </c>
      <c r="F133" s="49">
        <v>680</v>
      </c>
      <c r="G133" s="49">
        <v>680</v>
      </c>
      <c r="H133" s="48">
        <v>1330</v>
      </c>
      <c r="I133" s="48">
        <v>300</v>
      </c>
      <c r="J133" s="48">
        <v>300</v>
      </c>
      <c r="K133" s="48">
        <v>44.1</v>
      </c>
      <c r="L133" s="186">
        <v>40.6</v>
      </c>
      <c r="M133" s="186">
        <v>99.4</v>
      </c>
      <c r="N133" s="186">
        <v>47.6</v>
      </c>
      <c r="O133" s="186">
        <f>44.6+16.7</f>
        <v>61.3</v>
      </c>
    </row>
    <row r="134" spans="1:255" s="224" customFormat="1" ht="15.75" customHeight="1">
      <c r="B134" s="272"/>
      <c r="C134" s="278"/>
      <c r="D134" s="23" t="s">
        <v>87</v>
      </c>
      <c r="E134" s="33"/>
      <c r="F134" s="33"/>
      <c r="G134" s="33"/>
      <c r="H134" s="14"/>
      <c r="I134" s="14"/>
      <c r="J134" s="14"/>
      <c r="K134" s="14"/>
      <c r="L134" s="186"/>
      <c r="M134" s="186"/>
      <c r="N134" s="186"/>
      <c r="O134" s="186"/>
    </row>
    <row r="135" spans="1:255" s="224" customFormat="1" ht="15.75" customHeight="1">
      <c r="B135" s="270" t="s">
        <v>99</v>
      </c>
      <c r="C135" s="274" t="s">
        <v>41</v>
      </c>
      <c r="D135" s="23" t="s">
        <v>124</v>
      </c>
      <c r="E135" s="49">
        <f t="shared" ref="E135:J135" si="24">E138</f>
        <v>150</v>
      </c>
      <c r="F135" s="49">
        <f t="shared" si="24"/>
        <v>150</v>
      </c>
      <c r="G135" s="49">
        <f t="shared" si="24"/>
        <v>150</v>
      </c>
      <c r="H135" s="48">
        <f t="shared" si="24"/>
        <v>266.10000000000002</v>
      </c>
      <c r="I135" s="48">
        <f t="shared" si="24"/>
        <v>303.39999999999998</v>
      </c>
      <c r="J135" s="48">
        <f t="shared" si="24"/>
        <v>354.2</v>
      </c>
      <c r="K135" s="48">
        <f>K138</f>
        <v>18.7</v>
      </c>
      <c r="L135" s="48">
        <f>L138</f>
        <v>150</v>
      </c>
      <c r="M135" s="48">
        <f>M138</f>
        <v>0</v>
      </c>
      <c r="N135" s="48">
        <f>N138</f>
        <v>0</v>
      </c>
      <c r="O135" s="48">
        <f>O138</f>
        <v>0</v>
      </c>
    </row>
    <row r="136" spans="1:255" s="224" customFormat="1" ht="15.75" customHeight="1">
      <c r="B136" s="271"/>
      <c r="C136" s="277"/>
      <c r="D136" s="23" t="s">
        <v>168</v>
      </c>
      <c r="E136" s="49"/>
      <c r="F136" s="49"/>
      <c r="G136" s="49"/>
      <c r="H136" s="48"/>
      <c r="I136" s="48"/>
      <c r="J136" s="48"/>
      <c r="K136" s="48"/>
      <c r="L136" s="186"/>
      <c r="M136" s="186"/>
      <c r="N136" s="186"/>
      <c r="O136" s="186"/>
    </row>
    <row r="137" spans="1:255" s="224" customFormat="1" ht="15.75" customHeight="1">
      <c r="B137" s="271"/>
      <c r="C137" s="277"/>
      <c r="D137" s="23" t="s">
        <v>391</v>
      </c>
      <c r="E137" s="49"/>
      <c r="F137" s="49"/>
      <c r="G137" s="49"/>
      <c r="H137" s="48"/>
      <c r="I137" s="48"/>
      <c r="J137" s="48"/>
      <c r="K137" s="48"/>
      <c r="L137" s="186"/>
      <c r="M137" s="186"/>
      <c r="N137" s="186"/>
      <c r="O137" s="186"/>
    </row>
    <row r="138" spans="1:255" s="224" customFormat="1" ht="16.5" customHeight="1">
      <c r="B138" s="271"/>
      <c r="C138" s="277"/>
      <c r="D138" s="23" t="s">
        <v>82</v>
      </c>
      <c r="E138" s="49">
        <v>150</v>
      </c>
      <c r="F138" s="49">
        <v>150</v>
      </c>
      <c r="G138" s="49">
        <v>150</v>
      </c>
      <c r="H138" s="48">
        <v>266.10000000000002</v>
      </c>
      <c r="I138" s="48">
        <v>303.39999999999998</v>
      </c>
      <c r="J138" s="48">
        <v>354.2</v>
      </c>
      <c r="K138" s="48">
        <v>18.7</v>
      </c>
      <c r="L138" s="186">
        <v>150</v>
      </c>
      <c r="M138" s="186"/>
      <c r="N138" s="186"/>
      <c r="O138" s="186"/>
    </row>
    <row r="139" spans="1:255" s="224" customFormat="1" ht="15.75" customHeight="1">
      <c r="B139" s="272"/>
      <c r="C139" s="278"/>
      <c r="D139" s="23" t="s">
        <v>87</v>
      </c>
      <c r="E139" s="33"/>
      <c r="F139" s="33"/>
      <c r="G139" s="33"/>
      <c r="H139" s="14"/>
      <c r="I139" s="14"/>
      <c r="J139" s="14"/>
      <c r="K139" s="14"/>
      <c r="L139" s="186"/>
      <c r="M139" s="186">
        <v>532.9</v>
      </c>
      <c r="N139" s="186">
        <v>544</v>
      </c>
      <c r="O139" s="186">
        <v>620.1</v>
      </c>
    </row>
    <row r="140" spans="1:255" s="224" customFormat="1" ht="15.75" customHeight="1">
      <c r="B140" s="270" t="s">
        <v>100</v>
      </c>
      <c r="C140" s="274" t="s">
        <v>43</v>
      </c>
      <c r="D140" s="23" t="s">
        <v>124</v>
      </c>
      <c r="E140" s="49">
        <f t="shared" ref="E140:J140" si="25">E143</f>
        <v>0</v>
      </c>
      <c r="F140" s="49">
        <f t="shared" si="25"/>
        <v>0</v>
      </c>
      <c r="G140" s="49">
        <f t="shared" si="25"/>
        <v>0</v>
      </c>
      <c r="H140" s="48">
        <f t="shared" si="25"/>
        <v>0</v>
      </c>
      <c r="I140" s="48">
        <f t="shared" si="25"/>
        <v>0</v>
      </c>
      <c r="J140" s="48">
        <f t="shared" si="25"/>
        <v>0</v>
      </c>
      <c r="K140" s="48">
        <f>K143</f>
        <v>0</v>
      </c>
      <c r="L140" s="186"/>
      <c r="M140" s="186"/>
      <c r="N140" s="186"/>
      <c r="O140" s="186"/>
    </row>
    <row r="141" spans="1:255" s="224" customFormat="1" ht="15.75" customHeight="1">
      <c r="B141" s="271"/>
      <c r="C141" s="275"/>
      <c r="D141" s="23" t="s">
        <v>168</v>
      </c>
      <c r="E141" s="49"/>
      <c r="F141" s="49"/>
      <c r="G141" s="49"/>
      <c r="H141" s="48"/>
      <c r="I141" s="48"/>
      <c r="J141" s="48"/>
      <c r="K141" s="48"/>
      <c r="L141" s="186"/>
      <c r="M141" s="186"/>
      <c r="N141" s="186"/>
      <c r="O141" s="186"/>
    </row>
    <row r="142" spans="1:255" s="224" customFormat="1" ht="15.75" customHeight="1">
      <c r="B142" s="271"/>
      <c r="C142" s="275"/>
      <c r="D142" s="23" t="s">
        <v>391</v>
      </c>
      <c r="E142" s="49"/>
      <c r="F142" s="49"/>
      <c r="G142" s="49"/>
      <c r="H142" s="48"/>
      <c r="I142" s="48"/>
      <c r="J142" s="48"/>
      <c r="K142" s="48"/>
      <c r="L142" s="186"/>
      <c r="M142" s="186"/>
      <c r="N142" s="186"/>
      <c r="O142" s="186"/>
    </row>
    <row r="143" spans="1:255" s="224" customFormat="1" ht="15.75" customHeight="1">
      <c r="B143" s="271"/>
      <c r="C143" s="275"/>
      <c r="D143" s="23" t="s">
        <v>82</v>
      </c>
      <c r="E143" s="49">
        <v>0</v>
      </c>
      <c r="F143" s="49">
        <v>0</v>
      </c>
      <c r="G143" s="49">
        <v>0</v>
      </c>
      <c r="H143" s="48">
        <v>0</v>
      </c>
      <c r="I143" s="48">
        <v>0</v>
      </c>
      <c r="J143" s="48">
        <v>0</v>
      </c>
      <c r="K143" s="48">
        <v>0</v>
      </c>
      <c r="L143" s="186"/>
      <c r="M143" s="186"/>
      <c r="N143" s="186"/>
      <c r="O143" s="186"/>
    </row>
    <row r="144" spans="1:255" s="224" customFormat="1" ht="15.75" customHeight="1">
      <c r="B144" s="272"/>
      <c r="C144" s="276"/>
      <c r="D144" s="23" t="s">
        <v>87</v>
      </c>
      <c r="E144" s="49"/>
      <c r="F144" s="49"/>
      <c r="G144" s="49"/>
      <c r="H144" s="48"/>
      <c r="I144" s="48"/>
      <c r="J144" s="48"/>
      <c r="K144" s="48"/>
      <c r="L144" s="186"/>
      <c r="M144" s="186"/>
      <c r="N144" s="186"/>
      <c r="O144" s="186"/>
    </row>
    <row r="145" spans="2:15" s="224" customFormat="1" ht="15.75" customHeight="1">
      <c r="B145" s="270" t="s">
        <v>101</v>
      </c>
      <c r="C145" s="287" t="s">
        <v>102</v>
      </c>
      <c r="D145" s="23" t="s">
        <v>124</v>
      </c>
      <c r="E145" s="33">
        <f t="shared" ref="E145:J145" si="26">E148</f>
        <v>0</v>
      </c>
      <c r="F145" s="33">
        <f t="shared" si="26"/>
        <v>0</v>
      </c>
      <c r="G145" s="33">
        <f t="shared" si="26"/>
        <v>0</v>
      </c>
      <c r="H145" s="14">
        <f t="shared" si="26"/>
        <v>0</v>
      </c>
      <c r="I145" s="14">
        <f t="shared" si="26"/>
        <v>0</v>
      </c>
      <c r="J145" s="14">
        <f t="shared" si="26"/>
        <v>0</v>
      </c>
      <c r="K145" s="14">
        <f>K148</f>
        <v>0</v>
      </c>
      <c r="L145" s="186"/>
      <c r="M145" s="186"/>
      <c r="N145" s="186"/>
      <c r="O145" s="186"/>
    </row>
    <row r="146" spans="2:15" s="224" customFormat="1" ht="15.75" customHeight="1">
      <c r="B146" s="271"/>
      <c r="C146" s="288"/>
      <c r="D146" s="23" t="s">
        <v>168</v>
      </c>
      <c r="E146" s="33"/>
      <c r="F146" s="33"/>
      <c r="G146" s="33"/>
      <c r="H146" s="14"/>
      <c r="I146" s="14"/>
      <c r="J146" s="14"/>
      <c r="K146" s="14"/>
      <c r="L146" s="186"/>
      <c r="M146" s="186"/>
      <c r="N146" s="186"/>
      <c r="O146" s="186"/>
    </row>
    <row r="147" spans="2:15" s="224" customFormat="1" ht="15.75" customHeight="1">
      <c r="B147" s="271"/>
      <c r="C147" s="288"/>
      <c r="D147" s="23" t="s">
        <v>391</v>
      </c>
      <c r="E147" s="33"/>
      <c r="F147" s="33"/>
      <c r="G147" s="33"/>
      <c r="H147" s="14"/>
      <c r="I147" s="14"/>
      <c r="J147" s="14"/>
      <c r="K147" s="14"/>
      <c r="L147" s="186"/>
      <c r="M147" s="186"/>
      <c r="N147" s="186"/>
      <c r="O147" s="186"/>
    </row>
    <row r="148" spans="2:15" s="224" customFormat="1" ht="15.75" customHeight="1">
      <c r="B148" s="271"/>
      <c r="C148" s="288"/>
      <c r="D148" s="23" t="s">
        <v>82</v>
      </c>
      <c r="E148" s="33">
        <v>0</v>
      </c>
      <c r="F148" s="33">
        <v>0</v>
      </c>
      <c r="G148" s="33">
        <v>0</v>
      </c>
      <c r="H148" s="14">
        <v>0</v>
      </c>
      <c r="I148" s="14">
        <v>0</v>
      </c>
      <c r="J148" s="14">
        <v>0</v>
      </c>
      <c r="K148" s="14">
        <v>0</v>
      </c>
      <c r="L148" s="186"/>
      <c r="M148" s="186"/>
      <c r="N148" s="186"/>
      <c r="O148" s="186"/>
    </row>
    <row r="149" spans="2:15" s="224" customFormat="1" ht="15.75" customHeight="1">
      <c r="B149" s="272"/>
      <c r="C149" s="289"/>
      <c r="D149" s="23" t="s">
        <v>87</v>
      </c>
      <c r="E149" s="33"/>
      <c r="F149" s="33"/>
      <c r="G149" s="33"/>
      <c r="H149" s="14"/>
      <c r="I149" s="14"/>
      <c r="J149" s="14"/>
      <c r="K149" s="14"/>
      <c r="L149" s="186"/>
      <c r="M149" s="186"/>
      <c r="N149" s="186"/>
      <c r="O149" s="186"/>
    </row>
    <row r="150" spans="2:15" s="224" customFormat="1" ht="15.75" customHeight="1">
      <c r="B150" s="270" t="s">
        <v>104</v>
      </c>
      <c r="C150" s="287" t="s">
        <v>106</v>
      </c>
      <c r="D150" s="23" t="s">
        <v>124</v>
      </c>
      <c r="E150" s="49">
        <f t="shared" ref="E150:J150" si="27">E153</f>
        <v>0</v>
      </c>
      <c r="F150" s="49">
        <f t="shared" si="27"/>
        <v>0</v>
      </c>
      <c r="G150" s="49">
        <f t="shared" si="27"/>
        <v>0</v>
      </c>
      <c r="H150" s="48">
        <f t="shared" si="27"/>
        <v>0</v>
      </c>
      <c r="I150" s="48">
        <f t="shared" si="27"/>
        <v>0</v>
      </c>
      <c r="J150" s="48">
        <f t="shared" si="27"/>
        <v>0</v>
      </c>
      <c r="K150" s="48">
        <f>K153</f>
        <v>0</v>
      </c>
      <c r="L150" s="186"/>
      <c r="M150" s="186"/>
      <c r="N150" s="186"/>
      <c r="O150" s="186"/>
    </row>
    <row r="151" spans="2:15" s="224" customFormat="1" ht="15.75" customHeight="1">
      <c r="B151" s="271"/>
      <c r="C151" s="288"/>
      <c r="D151" s="23" t="s">
        <v>168</v>
      </c>
      <c r="E151" s="49"/>
      <c r="F151" s="49"/>
      <c r="G151" s="49"/>
      <c r="H151" s="48"/>
      <c r="I151" s="48"/>
      <c r="J151" s="48"/>
      <c r="K151" s="48"/>
      <c r="L151" s="186"/>
      <c r="M151" s="186"/>
      <c r="N151" s="186"/>
      <c r="O151" s="186"/>
    </row>
    <row r="152" spans="2:15" s="224" customFormat="1" ht="15.75" customHeight="1">
      <c r="B152" s="271"/>
      <c r="C152" s="288"/>
      <c r="D152" s="23" t="s">
        <v>391</v>
      </c>
      <c r="E152" s="49"/>
      <c r="F152" s="49"/>
      <c r="G152" s="49"/>
      <c r="H152" s="48"/>
      <c r="I152" s="48"/>
      <c r="J152" s="48"/>
      <c r="K152" s="48"/>
      <c r="L152" s="186"/>
      <c r="M152" s="186"/>
      <c r="N152" s="186"/>
      <c r="O152" s="186"/>
    </row>
    <row r="153" spans="2:15" s="224" customFormat="1" ht="15.75" customHeight="1">
      <c r="B153" s="271"/>
      <c r="C153" s="288"/>
      <c r="D153" s="23" t="s">
        <v>82</v>
      </c>
      <c r="E153" s="49">
        <v>0</v>
      </c>
      <c r="F153" s="49">
        <v>0</v>
      </c>
      <c r="G153" s="49">
        <v>0</v>
      </c>
      <c r="H153" s="48">
        <v>0</v>
      </c>
      <c r="I153" s="48">
        <v>0</v>
      </c>
      <c r="J153" s="48">
        <v>0</v>
      </c>
      <c r="K153" s="48">
        <v>0</v>
      </c>
      <c r="L153" s="186"/>
      <c r="M153" s="186"/>
      <c r="N153" s="186"/>
      <c r="O153" s="186"/>
    </row>
    <row r="154" spans="2:15" s="224" customFormat="1" ht="15.75" customHeight="1">
      <c r="B154" s="272"/>
      <c r="C154" s="289"/>
      <c r="D154" s="23" t="s">
        <v>87</v>
      </c>
      <c r="E154" s="49"/>
      <c r="F154" s="49"/>
      <c r="G154" s="49"/>
      <c r="H154" s="48"/>
      <c r="I154" s="48"/>
      <c r="J154" s="48"/>
      <c r="K154" s="48"/>
      <c r="L154" s="186"/>
      <c r="M154" s="186"/>
      <c r="N154" s="186"/>
      <c r="O154" s="186"/>
    </row>
    <row r="155" spans="2:15" s="224" customFormat="1" ht="15.75" customHeight="1">
      <c r="B155" s="270" t="s">
        <v>105</v>
      </c>
      <c r="C155" s="287" t="s">
        <v>196</v>
      </c>
      <c r="D155" s="23" t="s">
        <v>124</v>
      </c>
      <c r="E155" s="33">
        <f t="shared" ref="E155:J155" si="28">E158</f>
        <v>0</v>
      </c>
      <c r="F155" s="33">
        <f t="shared" si="28"/>
        <v>0</v>
      </c>
      <c r="G155" s="33">
        <f t="shared" si="28"/>
        <v>0</v>
      </c>
      <c r="H155" s="14">
        <f t="shared" si="28"/>
        <v>0</v>
      </c>
      <c r="I155" s="14">
        <f t="shared" si="28"/>
        <v>0</v>
      </c>
      <c r="J155" s="14">
        <f t="shared" si="28"/>
        <v>0</v>
      </c>
      <c r="K155" s="14">
        <f>K158</f>
        <v>0</v>
      </c>
      <c r="L155" s="186"/>
      <c r="M155" s="186"/>
      <c r="N155" s="186"/>
      <c r="O155" s="186"/>
    </row>
    <row r="156" spans="2:15" s="224" customFormat="1" ht="15.75" customHeight="1">
      <c r="B156" s="271"/>
      <c r="C156" s="288"/>
      <c r="D156" s="23" t="s">
        <v>168</v>
      </c>
      <c r="E156" s="33"/>
      <c r="F156" s="33"/>
      <c r="G156" s="33"/>
      <c r="H156" s="14"/>
      <c r="I156" s="14"/>
      <c r="J156" s="14"/>
      <c r="K156" s="14"/>
      <c r="L156" s="186"/>
      <c r="M156" s="186"/>
      <c r="N156" s="186"/>
      <c r="O156" s="186"/>
    </row>
    <row r="157" spans="2:15" s="224" customFormat="1" ht="15.75" customHeight="1">
      <c r="B157" s="271"/>
      <c r="C157" s="288"/>
      <c r="D157" s="23" t="s">
        <v>391</v>
      </c>
      <c r="E157" s="33"/>
      <c r="F157" s="33"/>
      <c r="G157" s="33"/>
      <c r="H157" s="14"/>
      <c r="I157" s="14"/>
      <c r="J157" s="14"/>
      <c r="K157" s="14"/>
      <c r="L157" s="186"/>
      <c r="M157" s="186"/>
      <c r="N157" s="186"/>
      <c r="O157" s="186"/>
    </row>
    <row r="158" spans="2:15" s="224" customFormat="1" ht="15.75" customHeight="1">
      <c r="B158" s="271"/>
      <c r="C158" s="288"/>
      <c r="D158" s="23" t="s">
        <v>82</v>
      </c>
      <c r="E158" s="33">
        <v>0</v>
      </c>
      <c r="F158" s="33">
        <v>0</v>
      </c>
      <c r="G158" s="33">
        <v>0</v>
      </c>
      <c r="H158" s="14">
        <v>0</v>
      </c>
      <c r="I158" s="14">
        <v>0</v>
      </c>
      <c r="J158" s="14">
        <v>0</v>
      </c>
      <c r="K158" s="14">
        <v>0</v>
      </c>
      <c r="L158" s="186"/>
      <c r="M158" s="186"/>
      <c r="N158" s="186"/>
      <c r="O158" s="186"/>
    </row>
    <row r="159" spans="2:15" s="224" customFormat="1" ht="15.75" customHeight="1">
      <c r="B159" s="272"/>
      <c r="C159" s="289"/>
      <c r="D159" s="23" t="s">
        <v>87</v>
      </c>
      <c r="E159" s="33"/>
      <c r="F159" s="33"/>
      <c r="G159" s="33"/>
      <c r="H159" s="14"/>
      <c r="I159" s="14"/>
      <c r="J159" s="14"/>
      <c r="K159" s="14"/>
      <c r="L159" s="186"/>
      <c r="M159" s="186"/>
      <c r="N159" s="186"/>
      <c r="O159" s="186"/>
    </row>
    <row r="160" spans="2:15" s="224" customFormat="1" ht="15.75" customHeight="1">
      <c r="B160" s="270" t="s">
        <v>107</v>
      </c>
      <c r="C160" s="274" t="s">
        <v>198</v>
      </c>
      <c r="D160" s="23" t="s">
        <v>124</v>
      </c>
      <c r="E160" s="49">
        <f t="shared" ref="E160:J160" si="29">E163</f>
        <v>0</v>
      </c>
      <c r="F160" s="49">
        <f t="shared" si="29"/>
        <v>0</v>
      </c>
      <c r="G160" s="49">
        <f t="shared" si="29"/>
        <v>0</v>
      </c>
      <c r="H160" s="48">
        <f t="shared" si="29"/>
        <v>0</v>
      </c>
      <c r="I160" s="48">
        <f t="shared" si="29"/>
        <v>0</v>
      </c>
      <c r="J160" s="48">
        <f t="shared" si="29"/>
        <v>0</v>
      </c>
      <c r="K160" s="48">
        <f>K163</f>
        <v>0</v>
      </c>
      <c r="L160" s="186"/>
      <c r="M160" s="186"/>
      <c r="N160" s="186"/>
      <c r="O160" s="186"/>
    </row>
    <row r="161" spans="2:15" s="224" customFormat="1" ht="15.75" customHeight="1">
      <c r="B161" s="271"/>
      <c r="C161" s="277"/>
      <c r="D161" s="23" t="s">
        <v>168</v>
      </c>
      <c r="E161" s="49"/>
      <c r="F161" s="49"/>
      <c r="G161" s="49"/>
      <c r="H161" s="48"/>
      <c r="I161" s="48"/>
      <c r="J161" s="48"/>
      <c r="K161" s="48"/>
      <c r="L161" s="186"/>
      <c r="M161" s="186"/>
      <c r="N161" s="186"/>
      <c r="O161" s="186"/>
    </row>
    <row r="162" spans="2:15" s="224" customFormat="1" ht="15.75" customHeight="1">
      <c r="B162" s="271"/>
      <c r="C162" s="277"/>
      <c r="D162" s="23" t="s">
        <v>391</v>
      </c>
      <c r="E162" s="49"/>
      <c r="F162" s="49"/>
      <c r="G162" s="49"/>
      <c r="H162" s="48"/>
      <c r="I162" s="48"/>
      <c r="J162" s="48"/>
      <c r="K162" s="48"/>
      <c r="L162" s="186"/>
      <c r="M162" s="186"/>
      <c r="N162" s="186"/>
      <c r="O162" s="186"/>
    </row>
    <row r="163" spans="2:15" s="224" customFormat="1" ht="15.75" customHeight="1">
      <c r="B163" s="271"/>
      <c r="C163" s="277"/>
      <c r="D163" s="23" t="s">
        <v>82</v>
      </c>
      <c r="E163" s="49">
        <v>0</v>
      </c>
      <c r="F163" s="49">
        <v>0</v>
      </c>
      <c r="G163" s="49">
        <v>0</v>
      </c>
      <c r="H163" s="48">
        <v>0</v>
      </c>
      <c r="I163" s="48">
        <v>0</v>
      </c>
      <c r="J163" s="48">
        <v>0</v>
      </c>
      <c r="K163" s="48">
        <v>0</v>
      </c>
      <c r="L163" s="186"/>
      <c r="M163" s="186"/>
      <c r="N163" s="186"/>
      <c r="O163" s="186"/>
    </row>
    <row r="164" spans="2:15" s="224" customFormat="1" ht="15.75" customHeight="1">
      <c r="B164" s="272"/>
      <c r="C164" s="278"/>
      <c r="D164" s="23" t="s">
        <v>87</v>
      </c>
      <c r="E164" s="49"/>
      <c r="F164" s="49"/>
      <c r="G164" s="49"/>
      <c r="H164" s="48"/>
      <c r="I164" s="48"/>
      <c r="J164" s="48"/>
      <c r="K164" s="48"/>
      <c r="L164" s="186"/>
      <c r="M164" s="186"/>
      <c r="N164" s="186"/>
      <c r="O164" s="186"/>
    </row>
    <row r="165" spans="2:15" s="224" customFormat="1" ht="15.75" customHeight="1">
      <c r="B165" s="270" t="s">
        <v>108</v>
      </c>
      <c r="C165" s="274" t="s">
        <v>109</v>
      </c>
      <c r="D165" s="23" t="s">
        <v>124</v>
      </c>
      <c r="E165" s="33">
        <f t="shared" ref="E165:J165" si="30">E168</f>
        <v>0</v>
      </c>
      <c r="F165" s="33">
        <f t="shared" si="30"/>
        <v>0</v>
      </c>
      <c r="G165" s="33">
        <f t="shared" si="30"/>
        <v>0</v>
      </c>
      <c r="H165" s="14">
        <f t="shared" si="30"/>
        <v>0</v>
      </c>
      <c r="I165" s="14">
        <f t="shared" si="30"/>
        <v>0</v>
      </c>
      <c r="J165" s="14">
        <f t="shared" si="30"/>
        <v>0</v>
      </c>
      <c r="K165" s="14">
        <f>K168</f>
        <v>0</v>
      </c>
      <c r="L165" s="186"/>
      <c r="M165" s="186"/>
      <c r="N165" s="186"/>
      <c r="O165" s="186"/>
    </row>
    <row r="166" spans="2:15" s="224" customFormat="1" ht="15.75" customHeight="1">
      <c r="B166" s="271"/>
      <c r="C166" s="275"/>
      <c r="D166" s="23" t="s">
        <v>168</v>
      </c>
      <c r="E166" s="33"/>
      <c r="F166" s="33"/>
      <c r="G166" s="33"/>
      <c r="H166" s="14"/>
      <c r="I166" s="14"/>
      <c r="J166" s="14"/>
      <c r="K166" s="14"/>
      <c r="L166" s="186"/>
      <c r="M166" s="186"/>
      <c r="N166" s="186"/>
      <c r="O166" s="186"/>
    </row>
    <row r="167" spans="2:15" s="224" customFormat="1" ht="15.75" customHeight="1">
      <c r="B167" s="271"/>
      <c r="C167" s="275"/>
      <c r="D167" s="23" t="s">
        <v>391</v>
      </c>
      <c r="E167" s="33"/>
      <c r="F167" s="33"/>
      <c r="G167" s="33"/>
      <c r="H167" s="14"/>
      <c r="I167" s="14"/>
      <c r="J167" s="14"/>
      <c r="K167" s="14"/>
      <c r="L167" s="186"/>
      <c r="M167" s="186"/>
      <c r="N167" s="186"/>
      <c r="O167" s="186"/>
    </row>
    <row r="168" spans="2:15" s="224" customFormat="1" ht="15.75" customHeight="1">
      <c r="B168" s="271"/>
      <c r="C168" s="275"/>
      <c r="D168" s="23" t="s">
        <v>82</v>
      </c>
      <c r="E168" s="33">
        <v>0</v>
      </c>
      <c r="F168" s="33">
        <v>0</v>
      </c>
      <c r="G168" s="33">
        <v>0</v>
      </c>
      <c r="H168" s="14">
        <v>0</v>
      </c>
      <c r="I168" s="14">
        <v>0</v>
      </c>
      <c r="J168" s="14">
        <v>0</v>
      </c>
      <c r="K168" s="14">
        <v>0</v>
      </c>
      <c r="L168" s="186"/>
      <c r="M168" s="186"/>
      <c r="N168" s="186"/>
      <c r="O168" s="186"/>
    </row>
    <row r="169" spans="2:15" s="224" customFormat="1" ht="15.75" customHeight="1">
      <c r="B169" s="272"/>
      <c r="C169" s="276"/>
      <c r="D169" s="23" t="s">
        <v>87</v>
      </c>
      <c r="E169" s="33"/>
      <c r="F169" s="33"/>
      <c r="G169" s="33"/>
      <c r="H169" s="14"/>
      <c r="I169" s="14"/>
      <c r="J169" s="14"/>
      <c r="K169" s="14"/>
      <c r="L169" s="186"/>
      <c r="M169" s="186"/>
      <c r="N169" s="186"/>
      <c r="O169" s="186"/>
    </row>
    <row r="170" spans="2:15" s="224" customFormat="1" ht="15.75" customHeight="1">
      <c r="B170" s="270" t="s">
        <v>110</v>
      </c>
      <c r="C170" s="274" t="s">
        <v>52</v>
      </c>
      <c r="D170" s="23" t="s">
        <v>124</v>
      </c>
      <c r="E170" s="49">
        <f t="shared" ref="E170:J170" si="31">E173</f>
        <v>229</v>
      </c>
      <c r="F170" s="49">
        <f t="shared" si="31"/>
        <v>229</v>
      </c>
      <c r="G170" s="49">
        <f t="shared" si="31"/>
        <v>229</v>
      </c>
      <c r="H170" s="48">
        <f t="shared" si="31"/>
        <v>24.4</v>
      </c>
      <c r="I170" s="48">
        <f t="shared" si="31"/>
        <v>25</v>
      </c>
      <c r="J170" s="48">
        <f t="shared" si="31"/>
        <v>62.5</v>
      </c>
      <c r="K170" s="48">
        <f>K173</f>
        <v>0</v>
      </c>
      <c r="L170" s="48">
        <f>L173</f>
        <v>0</v>
      </c>
      <c r="M170" s="48">
        <f>M173</f>
        <v>0</v>
      </c>
      <c r="N170" s="48">
        <f>N173</f>
        <v>0</v>
      </c>
      <c r="O170" s="48">
        <f>O173</f>
        <v>63.2</v>
      </c>
    </row>
    <row r="171" spans="2:15" s="224" customFormat="1" ht="15.75" customHeight="1">
      <c r="B171" s="271"/>
      <c r="C171" s="275"/>
      <c r="D171" s="23" t="s">
        <v>168</v>
      </c>
      <c r="E171" s="33"/>
      <c r="F171" s="33"/>
      <c r="G171" s="33"/>
      <c r="H171" s="14"/>
      <c r="I171" s="14"/>
      <c r="J171" s="14"/>
      <c r="K171" s="14"/>
      <c r="L171" s="186"/>
      <c r="M171" s="186"/>
      <c r="N171" s="186"/>
      <c r="O171" s="186"/>
    </row>
    <row r="172" spans="2:15" s="224" customFormat="1" ht="15.75" customHeight="1">
      <c r="B172" s="271"/>
      <c r="C172" s="275"/>
      <c r="D172" s="23" t="s">
        <v>391</v>
      </c>
      <c r="E172" s="33"/>
      <c r="F172" s="33"/>
      <c r="G172" s="33"/>
      <c r="H172" s="14"/>
      <c r="I172" s="14"/>
      <c r="J172" s="14"/>
      <c r="K172" s="14"/>
      <c r="L172" s="186"/>
      <c r="M172" s="186"/>
      <c r="N172" s="186"/>
      <c r="O172" s="186"/>
    </row>
    <row r="173" spans="2:15" s="224" customFormat="1" ht="15.75" customHeight="1">
      <c r="B173" s="271"/>
      <c r="C173" s="275"/>
      <c r="D173" s="23" t="s">
        <v>82</v>
      </c>
      <c r="E173" s="49">
        <v>229</v>
      </c>
      <c r="F173" s="49">
        <v>229</v>
      </c>
      <c r="G173" s="49">
        <v>229</v>
      </c>
      <c r="H173" s="48">
        <v>24.4</v>
      </c>
      <c r="I173" s="48">
        <v>25</v>
      </c>
      <c r="J173" s="48">
        <v>62.5</v>
      </c>
      <c r="K173" s="48">
        <v>0</v>
      </c>
      <c r="L173" s="186">
        <v>0</v>
      </c>
      <c r="M173" s="186">
        <v>0</v>
      </c>
      <c r="N173" s="186">
        <v>0</v>
      </c>
      <c r="O173" s="186">
        <v>63.2</v>
      </c>
    </row>
    <row r="174" spans="2:15" s="224" customFormat="1" ht="15.75" customHeight="1">
      <c r="B174" s="272"/>
      <c r="C174" s="276"/>
      <c r="D174" s="23" t="s">
        <v>87</v>
      </c>
      <c r="E174" s="33"/>
      <c r="F174" s="33"/>
      <c r="G174" s="33"/>
      <c r="H174" s="14"/>
      <c r="I174" s="14"/>
      <c r="J174" s="14"/>
      <c r="K174" s="14"/>
      <c r="L174" s="186"/>
      <c r="M174" s="186"/>
      <c r="N174" s="186"/>
      <c r="O174" s="186"/>
    </row>
    <row r="175" spans="2:15" s="224" customFormat="1" ht="15.75" customHeight="1">
      <c r="B175" s="270" t="s">
        <v>111</v>
      </c>
      <c r="C175" s="274" t="s">
        <v>203</v>
      </c>
      <c r="D175" s="23" t="s">
        <v>124</v>
      </c>
      <c r="E175" s="33">
        <f t="shared" ref="E175:J175" si="32">E178</f>
        <v>0</v>
      </c>
      <c r="F175" s="33">
        <f t="shared" si="32"/>
        <v>0</v>
      </c>
      <c r="G175" s="33">
        <f t="shared" si="32"/>
        <v>0</v>
      </c>
      <c r="H175" s="14">
        <f t="shared" si="32"/>
        <v>0</v>
      </c>
      <c r="I175" s="14">
        <f t="shared" si="32"/>
        <v>0</v>
      </c>
      <c r="J175" s="14">
        <f t="shared" si="32"/>
        <v>0</v>
      </c>
      <c r="K175" s="14">
        <f>K178</f>
        <v>0</v>
      </c>
      <c r="L175" s="186"/>
      <c r="M175" s="186"/>
      <c r="N175" s="186"/>
      <c r="O175" s="186"/>
    </row>
    <row r="176" spans="2:15" s="224" customFormat="1" ht="15.75" customHeight="1">
      <c r="B176" s="271"/>
      <c r="C176" s="275"/>
      <c r="D176" s="23" t="s">
        <v>168</v>
      </c>
      <c r="E176" s="33"/>
      <c r="F176" s="33"/>
      <c r="G176" s="33"/>
      <c r="H176" s="14"/>
      <c r="I176" s="14"/>
      <c r="J176" s="14"/>
      <c r="K176" s="14"/>
      <c r="L176" s="186"/>
      <c r="M176" s="186"/>
      <c r="N176" s="186"/>
      <c r="O176" s="186"/>
    </row>
    <row r="177" spans="2:15" s="224" customFormat="1" ht="15.75" customHeight="1">
      <c r="B177" s="271"/>
      <c r="C177" s="275"/>
      <c r="D177" s="23" t="s">
        <v>391</v>
      </c>
      <c r="E177" s="33"/>
      <c r="F177" s="33"/>
      <c r="G177" s="33"/>
      <c r="H177" s="14"/>
      <c r="I177" s="14"/>
      <c r="J177" s="14"/>
      <c r="K177" s="14"/>
      <c r="L177" s="186"/>
      <c r="M177" s="186"/>
      <c r="N177" s="186"/>
      <c r="O177" s="186"/>
    </row>
    <row r="178" spans="2:15" s="224" customFormat="1" ht="15.75" customHeight="1">
      <c r="B178" s="271"/>
      <c r="C178" s="275"/>
      <c r="D178" s="23" t="s">
        <v>82</v>
      </c>
      <c r="E178" s="33">
        <v>0</v>
      </c>
      <c r="F178" s="33">
        <v>0</v>
      </c>
      <c r="G178" s="33">
        <v>0</v>
      </c>
      <c r="H178" s="14">
        <v>0</v>
      </c>
      <c r="I178" s="14">
        <v>0</v>
      </c>
      <c r="J178" s="14">
        <v>0</v>
      </c>
      <c r="K178" s="14">
        <v>0</v>
      </c>
      <c r="L178" s="186"/>
      <c r="M178" s="186"/>
      <c r="N178" s="186"/>
      <c r="O178" s="186"/>
    </row>
    <row r="179" spans="2:15" s="224" customFormat="1" ht="15.75" customHeight="1">
      <c r="B179" s="272"/>
      <c r="C179" s="276"/>
      <c r="D179" s="23" t="s">
        <v>87</v>
      </c>
      <c r="E179" s="33"/>
      <c r="F179" s="33"/>
      <c r="G179" s="33"/>
      <c r="H179" s="14"/>
      <c r="I179" s="14"/>
      <c r="J179" s="14"/>
      <c r="K179" s="14"/>
      <c r="L179" s="186"/>
      <c r="M179" s="186"/>
      <c r="N179" s="186"/>
      <c r="O179" s="186"/>
    </row>
    <row r="180" spans="2:15" s="224" customFormat="1" ht="15.75" customHeight="1">
      <c r="B180" s="270" t="s">
        <v>113</v>
      </c>
      <c r="C180" s="274" t="s">
        <v>204</v>
      </c>
      <c r="D180" s="23" t="s">
        <v>124</v>
      </c>
      <c r="E180" s="49">
        <f t="shared" ref="E180:J180" si="33">E183</f>
        <v>0</v>
      </c>
      <c r="F180" s="49">
        <f t="shared" si="33"/>
        <v>0</v>
      </c>
      <c r="G180" s="49">
        <f t="shared" si="33"/>
        <v>0</v>
      </c>
      <c r="H180" s="48">
        <f t="shared" si="33"/>
        <v>0</v>
      </c>
      <c r="I180" s="48">
        <f t="shared" si="33"/>
        <v>0</v>
      </c>
      <c r="J180" s="48">
        <f t="shared" si="33"/>
        <v>0</v>
      </c>
      <c r="K180" s="48">
        <f>K183</f>
        <v>0</v>
      </c>
      <c r="L180" s="186"/>
      <c r="M180" s="186"/>
      <c r="N180" s="186"/>
      <c r="O180" s="186"/>
    </row>
    <row r="181" spans="2:15" s="224" customFormat="1" ht="15.75" customHeight="1">
      <c r="B181" s="271"/>
      <c r="C181" s="275"/>
      <c r="D181" s="23" t="s">
        <v>168</v>
      </c>
      <c r="E181" s="49"/>
      <c r="F181" s="49"/>
      <c r="G181" s="49"/>
      <c r="H181" s="48"/>
      <c r="I181" s="48"/>
      <c r="J181" s="48"/>
      <c r="K181" s="48"/>
      <c r="L181" s="186"/>
      <c r="M181" s="186"/>
      <c r="N181" s="186"/>
      <c r="O181" s="186"/>
    </row>
    <row r="182" spans="2:15" s="224" customFormat="1" ht="15.75" customHeight="1">
      <c r="B182" s="271"/>
      <c r="C182" s="275"/>
      <c r="D182" s="23" t="s">
        <v>391</v>
      </c>
      <c r="E182" s="49"/>
      <c r="F182" s="49"/>
      <c r="G182" s="49"/>
      <c r="H182" s="48"/>
      <c r="I182" s="48"/>
      <c r="J182" s="48"/>
      <c r="K182" s="48"/>
      <c r="L182" s="186"/>
      <c r="M182" s="186"/>
      <c r="N182" s="186"/>
      <c r="O182" s="186"/>
    </row>
    <row r="183" spans="2:15" s="224" customFormat="1" ht="15.75" customHeight="1">
      <c r="B183" s="271"/>
      <c r="C183" s="275"/>
      <c r="D183" s="23" t="s">
        <v>82</v>
      </c>
      <c r="E183" s="49">
        <v>0</v>
      </c>
      <c r="F183" s="49">
        <v>0</v>
      </c>
      <c r="G183" s="49">
        <v>0</v>
      </c>
      <c r="H183" s="48">
        <v>0</v>
      </c>
      <c r="I183" s="48">
        <v>0</v>
      </c>
      <c r="J183" s="48">
        <v>0</v>
      </c>
      <c r="K183" s="48">
        <v>0</v>
      </c>
      <c r="L183" s="186"/>
      <c r="M183" s="186"/>
      <c r="N183" s="186"/>
      <c r="O183" s="186"/>
    </row>
    <row r="184" spans="2:15" s="224" customFormat="1" ht="15.75" customHeight="1">
      <c r="B184" s="272"/>
      <c r="C184" s="276"/>
      <c r="D184" s="23" t="s">
        <v>87</v>
      </c>
      <c r="E184" s="49"/>
      <c r="F184" s="49"/>
      <c r="G184" s="49"/>
      <c r="H184" s="48"/>
      <c r="I184" s="48"/>
      <c r="J184" s="48"/>
      <c r="K184" s="48"/>
      <c r="L184" s="186"/>
      <c r="M184" s="186"/>
      <c r="N184" s="186"/>
      <c r="O184" s="186"/>
    </row>
    <row r="185" spans="2:15" s="224" customFormat="1" ht="15.75" customHeight="1">
      <c r="B185" s="270" t="s">
        <v>304</v>
      </c>
      <c r="C185" s="286" t="s">
        <v>293</v>
      </c>
      <c r="D185" s="23" t="s">
        <v>124</v>
      </c>
      <c r="E185" s="49">
        <f t="shared" ref="E185:J185" si="34">E188</f>
        <v>0</v>
      </c>
      <c r="F185" s="49">
        <f t="shared" si="34"/>
        <v>0</v>
      </c>
      <c r="G185" s="49">
        <f t="shared" si="34"/>
        <v>0</v>
      </c>
      <c r="H185" s="49">
        <f t="shared" si="34"/>
        <v>0</v>
      </c>
      <c r="I185" s="49">
        <f t="shared" si="34"/>
        <v>0</v>
      </c>
      <c r="J185" s="49">
        <f t="shared" si="34"/>
        <v>0</v>
      </c>
      <c r="K185" s="49">
        <f>K188</f>
        <v>0</v>
      </c>
      <c r="L185" s="186"/>
      <c r="M185" s="186"/>
      <c r="N185" s="186"/>
      <c r="O185" s="186"/>
    </row>
    <row r="186" spans="2:15" s="224" customFormat="1" ht="15.75" customHeight="1">
      <c r="B186" s="271"/>
      <c r="C186" s="286"/>
      <c r="D186" s="23" t="s">
        <v>168</v>
      </c>
      <c r="E186" s="49"/>
      <c r="F186" s="49"/>
      <c r="G186" s="49"/>
      <c r="H186" s="49"/>
      <c r="I186" s="49"/>
      <c r="J186" s="49"/>
      <c r="K186" s="49"/>
      <c r="L186" s="186"/>
      <c r="M186" s="186"/>
      <c r="N186" s="186"/>
      <c r="O186" s="186"/>
    </row>
    <row r="187" spans="2:15" s="224" customFormat="1" ht="15.75" customHeight="1">
      <c r="B187" s="271"/>
      <c r="C187" s="286"/>
      <c r="D187" s="23" t="s">
        <v>391</v>
      </c>
      <c r="E187" s="49"/>
      <c r="F187" s="49"/>
      <c r="G187" s="49"/>
      <c r="H187" s="49"/>
      <c r="I187" s="49"/>
      <c r="J187" s="49"/>
      <c r="K187" s="49"/>
      <c r="L187" s="186"/>
      <c r="M187" s="186"/>
      <c r="N187" s="186"/>
      <c r="O187" s="186"/>
    </row>
    <row r="188" spans="2:15" s="224" customFormat="1" ht="15.75" customHeight="1">
      <c r="B188" s="271"/>
      <c r="C188" s="286"/>
      <c r="D188" s="23" t="s">
        <v>82</v>
      </c>
      <c r="E188" s="49">
        <v>0</v>
      </c>
      <c r="F188" s="49">
        <v>0</v>
      </c>
      <c r="G188" s="49">
        <v>0</v>
      </c>
      <c r="H188" s="49">
        <v>0</v>
      </c>
      <c r="I188" s="49">
        <v>0</v>
      </c>
      <c r="J188" s="49">
        <v>0</v>
      </c>
      <c r="K188" s="49">
        <v>0</v>
      </c>
      <c r="L188" s="186"/>
      <c r="M188" s="186"/>
      <c r="N188" s="186"/>
      <c r="O188" s="186"/>
    </row>
    <row r="189" spans="2:15" s="224" customFormat="1" ht="15.75" customHeight="1">
      <c r="B189" s="272"/>
      <c r="C189" s="286"/>
      <c r="D189" s="23" t="s">
        <v>87</v>
      </c>
      <c r="E189" s="49"/>
      <c r="F189" s="49"/>
      <c r="G189" s="49"/>
      <c r="H189" s="49"/>
      <c r="I189" s="49"/>
      <c r="J189" s="49"/>
      <c r="K189" s="49"/>
      <c r="L189" s="186"/>
      <c r="M189" s="186"/>
      <c r="N189" s="186"/>
      <c r="O189" s="186"/>
    </row>
    <row r="190" spans="2:15" s="224" customFormat="1" ht="15.75" customHeight="1">
      <c r="B190" s="270" t="s">
        <v>305</v>
      </c>
      <c r="C190" s="286" t="s">
        <v>295</v>
      </c>
      <c r="D190" s="23" t="s">
        <v>124</v>
      </c>
      <c r="E190" s="49">
        <f t="shared" ref="E190:J190" si="35">E193</f>
        <v>0</v>
      </c>
      <c r="F190" s="49">
        <f t="shared" si="35"/>
        <v>0</v>
      </c>
      <c r="G190" s="49">
        <f t="shared" si="35"/>
        <v>0</v>
      </c>
      <c r="H190" s="49">
        <f t="shared" si="35"/>
        <v>0</v>
      </c>
      <c r="I190" s="49">
        <f t="shared" si="35"/>
        <v>0</v>
      </c>
      <c r="J190" s="49">
        <f t="shared" si="35"/>
        <v>14891.9</v>
      </c>
      <c r="K190" s="49">
        <f>K193</f>
        <v>15163.3</v>
      </c>
      <c r="L190" s="49">
        <f>L193</f>
        <v>12174</v>
      </c>
      <c r="M190" s="49">
        <f>M193</f>
        <v>0</v>
      </c>
      <c r="N190" s="49">
        <f>N193</f>
        <v>9110.2999999999993</v>
      </c>
      <c r="O190" s="49">
        <f>O193</f>
        <v>0</v>
      </c>
    </row>
    <row r="191" spans="2:15" s="224" customFormat="1" ht="15.75" customHeight="1">
      <c r="B191" s="271"/>
      <c r="C191" s="286"/>
      <c r="D191" s="23" t="s">
        <v>168</v>
      </c>
      <c r="E191" s="49"/>
      <c r="F191" s="49"/>
      <c r="G191" s="49"/>
      <c r="H191" s="49"/>
      <c r="I191" s="49"/>
      <c r="J191" s="49"/>
      <c r="K191" s="49"/>
      <c r="L191" s="186"/>
      <c r="M191" s="186"/>
      <c r="N191" s="186"/>
      <c r="O191" s="186"/>
    </row>
    <row r="192" spans="2:15" s="224" customFormat="1" ht="15.75" customHeight="1">
      <c r="B192" s="271"/>
      <c r="C192" s="286"/>
      <c r="D192" s="23" t="s">
        <v>391</v>
      </c>
      <c r="E192" s="49"/>
      <c r="F192" s="49"/>
      <c r="G192" s="49"/>
      <c r="H192" s="49"/>
      <c r="I192" s="49"/>
      <c r="J192" s="49"/>
      <c r="K192" s="49"/>
      <c r="L192" s="186"/>
      <c r="M192" s="186"/>
      <c r="N192" s="186"/>
      <c r="O192" s="186"/>
    </row>
    <row r="193" spans="2:15" s="224" customFormat="1" ht="15.75" customHeight="1">
      <c r="B193" s="271"/>
      <c r="C193" s="286"/>
      <c r="D193" s="23" t="s">
        <v>82</v>
      </c>
      <c r="E193" s="49">
        <v>0</v>
      </c>
      <c r="F193" s="49">
        <v>0</v>
      </c>
      <c r="G193" s="49">
        <v>0</v>
      </c>
      <c r="H193" s="49">
        <v>0</v>
      </c>
      <c r="I193" s="49">
        <v>0</v>
      </c>
      <c r="J193" s="49">
        <v>14891.9</v>
      </c>
      <c r="K193" s="49">
        <v>15163.3</v>
      </c>
      <c r="L193" s="186">
        <v>12174</v>
      </c>
      <c r="M193" s="186">
        <v>0</v>
      </c>
      <c r="N193" s="186">
        <v>9110.2999999999993</v>
      </c>
      <c r="O193" s="235"/>
    </row>
    <row r="194" spans="2:15" s="224" customFormat="1" ht="15.75" customHeight="1">
      <c r="B194" s="272"/>
      <c r="C194" s="286"/>
      <c r="D194" s="23" t="s">
        <v>87</v>
      </c>
      <c r="E194" s="49"/>
      <c r="F194" s="49"/>
      <c r="G194" s="49"/>
      <c r="H194" s="49"/>
      <c r="I194" s="49"/>
      <c r="J194" s="49"/>
      <c r="K194" s="49"/>
      <c r="L194" s="186"/>
      <c r="M194" s="186"/>
      <c r="N194" s="186"/>
      <c r="O194" s="186"/>
    </row>
    <row r="195" spans="2:15" s="224" customFormat="1" ht="15.75" customHeight="1">
      <c r="B195" s="270" t="s">
        <v>306</v>
      </c>
      <c r="C195" s="286" t="s">
        <v>302</v>
      </c>
      <c r="D195" s="23" t="s">
        <v>124</v>
      </c>
      <c r="E195" s="49">
        <f t="shared" ref="E195:J195" si="36">E198</f>
        <v>0</v>
      </c>
      <c r="F195" s="49">
        <f t="shared" si="36"/>
        <v>0</v>
      </c>
      <c r="G195" s="49">
        <f t="shared" si="36"/>
        <v>0</v>
      </c>
      <c r="H195" s="49">
        <f t="shared" si="36"/>
        <v>0</v>
      </c>
      <c r="I195" s="49">
        <f t="shared" si="36"/>
        <v>0</v>
      </c>
      <c r="J195" s="49">
        <f t="shared" si="36"/>
        <v>0</v>
      </c>
      <c r="K195" s="49">
        <f>K198</f>
        <v>0</v>
      </c>
      <c r="L195" s="186"/>
      <c r="M195" s="186"/>
      <c r="N195" s="186"/>
      <c r="O195" s="186"/>
    </row>
    <row r="196" spans="2:15" s="224" customFormat="1" ht="15.75" customHeight="1">
      <c r="B196" s="271"/>
      <c r="C196" s="286"/>
      <c r="D196" s="23" t="s">
        <v>168</v>
      </c>
      <c r="E196" s="49"/>
      <c r="F196" s="49"/>
      <c r="G196" s="49"/>
      <c r="H196" s="49"/>
      <c r="I196" s="49"/>
      <c r="J196" s="49"/>
      <c r="K196" s="49"/>
      <c r="L196" s="186"/>
      <c r="M196" s="186"/>
      <c r="N196" s="186"/>
      <c r="O196" s="186"/>
    </row>
    <row r="197" spans="2:15" s="224" customFormat="1" ht="15.75" customHeight="1">
      <c r="B197" s="271"/>
      <c r="C197" s="286"/>
      <c r="D197" s="23" t="s">
        <v>391</v>
      </c>
      <c r="E197" s="49"/>
      <c r="F197" s="49"/>
      <c r="G197" s="49"/>
      <c r="H197" s="49"/>
      <c r="I197" s="49"/>
      <c r="J197" s="49"/>
      <c r="K197" s="49"/>
      <c r="L197" s="186"/>
      <c r="M197" s="186"/>
      <c r="N197" s="186"/>
      <c r="O197" s="186"/>
    </row>
    <row r="198" spans="2:15" s="224" customFormat="1" ht="15.75" customHeight="1">
      <c r="B198" s="271"/>
      <c r="C198" s="286"/>
      <c r="D198" s="23" t="s">
        <v>82</v>
      </c>
      <c r="E198" s="49">
        <v>0</v>
      </c>
      <c r="F198" s="49">
        <v>0</v>
      </c>
      <c r="G198" s="49">
        <v>0</v>
      </c>
      <c r="H198" s="49">
        <v>0</v>
      </c>
      <c r="I198" s="49">
        <v>0</v>
      </c>
      <c r="J198" s="49">
        <v>0</v>
      </c>
      <c r="K198" s="49">
        <v>0</v>
      </c>
      <c r="L198" s="186"/>
      <c r="M198" s="186"/>
      <c r="N198" s="186"/>
      <c r="O198" s="186"/>
    </row>
    <row r="199" spans="2:15" s="224" customFormat="1" ht="15.75" customHeight="1" thickBot="1">
      <c r="B199" s="272"/>
      <c r="C199" s="286"/>
      <c r="D199" s="23" t="s">
        <v>87</v>
      </c>
      <c r="E199" s="49"/>
      <c r="F199" s="49"/>
      <c r="G199" s="49"/>
      <c r="H199" s="49"/>
      <c r="I199" s="49"/>
      <c r="J199" s="49"/>
      <c r="K199" s="49"/>
      <c r="L199" s="186"/>
      <c r="M199" s="186"/>
      <c r="N199" s="186"/>
      <c r="O199" s="186"/>
    </row>
    <row r="200" spans="2:15" s="224" customFormat="1" ht="15.75" customHeight="1">
      <c r="B200" s="270" t="s">
        <v>321</v>
      </c>
      <c r="C200" s="283" t="s">
        <v>322</v>
      </c>
      <c r="D200" s="23" t="s">
        <v>124</v>
      </c>
      <c r="E200" s="49"/>
      <c r="F200" s="49"/>
      <c r="G200" s="49"/>
      <c r="H200" s="49"/>
      <c r="I200" s="49"/>
      <c r="J200" s="49"/>
      <c r="K200" s="49">
        <f>K203</f>
        <v>1.6</v>
      </c>
      <c r="L200" s="186">
        <f>L203</f>
        <v>0.1</v>
      </c>
      <c r="M200" s="186">
        <f>M203</f>
        <v>0</v>
      </c>
      <c r="N200" s="186">
        <f>N203</f>
        <v>0</v>
      </c>
      <c r="O200" s="186">
        <f>O203</f>
        <v>0</v>
      </c>
    </row>
    <row r="201" spans="2:15" s="224" customFormat="1" ht="15.75" customHeight="1">
      <c r="B201" s="271"/>
      <c r="C201" s="284"/>
      <c r="D201" s="23" t="s">
        <v>168</v>
      </c>
      <c r="E201" s="49"/>
      <c r="F201" s="49"/>
      <c r="G201" s="49"/>
      <c r="H201" s="49"/>
      <c r="I201" s="49"/>
      <c r="J201" s="49"/>
      <c r="K201" s="49"/>
      <c r="L201" s="186"/>
      <c r="M201" s="186"/>
      <c r="N201" s="186"/>
      <c r="O201" s="186"/>
    </row>
    <row r="202" spans="2:15" s="224" customFormat="1" ht="15.75" customHeight="1">
      <c r="B202" s="271"/>
      <c r="C202" s="284"/>
      <c r="D202" s="23" t="s">
        <v>391</v>
      </c>
      <c r="E202" s="49"/>
      <c r="F202" s="49"/>
      <c r="G202" s="49"/>
      <c r="H202" s="49"/>
      <c r="I202" s="49"/>
      <c r="J202" s="49"/>
      <c r="K202" s="49"/>
      <c r="L202" s="186"/>
      <c r="M202" s="186"/>
      <c r="N202" s="186"/>
      <c r="O202" s="186"/>
    </row>
    <row r="203" spans="2:15" s="224" customFormat="1" ht="15.75" customHeight="1">
      <c r="B203" s="271"/>
      <c r="C203" s="284"/>
      <c r="D203" s="23" t="s">
        <v>82</v>
      </c>
      <c r="E203" s="49"/>
      <c r="F203" s="49"/>
      <c r="G203" s="49"/>
      <c r="H203" s="49"/>
      <c r="I203" s="49"/>
      <c r="J203" s="49"/>
      <c r="K203" s="49">
        <v>1.6</v>
      </c>
      <c r="L203" s="186">
        <v>0.1</v>
      </c>
      <c r="M203" s="186">
        <v>0</v>
      </c>
      <c r="N203" s="186">
        <v>0</v>
      </c>
      <c r="O203" s="186">
        <v>0</v>
      </c>
    </row>
    <row r="204" spans="2:15" s="224" customFormat="1" ht="15.75" customHeight="1" thickBot="1">
      <c r="B204" s="272"/>
      <c r="C204" s="285"/>
      <c r="D204" s="23" t="s">
        <v>87</v>
      </c>
      <c r="E204" s="33"/>
      <c r="F204" s="33"/>
      <c r="G204" s="33"/>
      <c r="H204" s="14"/>
      <c r="I204" s="14"/>
      <c r="J204" s="14"/>
      <c r="K204" s="14"/>
      <c r="L204" s="186"/>
      <c r="M204" s="186"/>
      <c r="N204" s="186"/>
      <c r="O204" s="186"/>
    </row>
    <row r="205" spans="2:15" s="224" customFormat="1" ht="15.75" customHeight="1">
      <c r="B205" s="301" t="s">
        <v>114</v>
      </c>
      <c r="C205" s="301" t="s">
        <v>392</v>
      </c>
      <c r="D205" s="23" t="s">
        <v>124</v>
      </c>
      <c r="E205" s="49">
        <f t="shared" ref="E205:J205" si="37">E208</f>
        <v>18755</v>
      </c>
      <c r="F205" s="49">
        <f t="shared" si="37"/>
        <v>17430</v>
      </c>
      <c r="G205" s="49">
        <f t="shared" si="37"/>
        <v>17740</v>
      </c>
      <c r="H205" s="48">
        <f t="shared" si="37"/>
        <v>19224.199999999997</v>
      </c>
      <c r="I205" s="48">
        <f t="shared" si="37"/>
        <v>16379.900000000001</v>
      </c>
      <c r="J205" s="48">
        <f t="shared" si="37"/>
        <v>17896.3</v>
      </c>
      <c r="K205" s="48">
        <f>K208</f>
        <v>19202.5</v>
      </c>
      <c r="L205" s="48">
        <f>L208</f>
        <v>23234.899999999998</v>
      </c>
      <c r="M205" s="48">
        <f>M208</f>
        <v>28139.599999999999</v>
      </c>
      <c r="N205" s="48">
        <f>N208</f>
        <v>31833.5</v>
      </c>
      <c r="O205" s="48">
        <f>O208</f>
        <v>39369.5</v>
      </c>
    </row>
    <row r="206" spans="2:15" s="224" customFormat="1" ht="15.75" customHeight="1">
      <c r="B206" s="304"/>
      <c r="C206" s="302"/>
      <c r="D206" s="23" t="s">
        <v>168</v>
      </c>
      <c r="E206" s="49"/>
      <c r="F206" s="49"/>
      <c r="G206" s="49"/>
      <c r="H206" s="48"/>
      <c r="I206" s="48"/>
      <c r="J206" s="48"/>
      <c r="K206" s="48"/>
      <c r="L206" s="186"/>
      <c r="M206" s="186"/>
      <c r="N206" s="186"/>
      <c r="O206" s="186"/>
    </row>
    <row r="207" spans="2:15" s="224" customFormat="1" ht="15.75" customHeight="1">
      <c r="B207" s="304"/>
      <c r="C207" s="302"/>
      <c r="D207" s="23" t="s">
        <v>391</v>
      </c>
      <c r="E207" s="49"/>
      <c r="F207" s="49"/>
      <c r="G207" s="49"/>
      <c r="H207" s="48"/>
      <c r="I207" s="48"/>
      <c r="J207" s="48"/>
      <c r="K207" s="48"/>
      <c r="L207" s="186"/>
      <c r="M207" s="186"/>
      <c r="N207" s="186"/>
      <c r="O207" s="186"/>
    </row>
    <row r="208" spans="2:15" s="224" customFormat="1" ht="15.75" customHeight="1">
      <c r="B208" s="304"/>
      <c r="C208" s="302"/>
      <c r="D208" s="23" t="s">
        <v>82</v>
      </c>
      <c r="E208" s="49">
        <f t="shared" ref="E208:J208" si="38">E213+E218+E223</f>
        <v>18755</v>
      </c>
      <c r="F208" s="49">
        <f t="shared" si="38"/>
        <v>17430</v>
      </c>
      <c r="G208" s="49">
        <f t="shared" si="38"/>
        <v>17740</v>
      </c>
      <c r="H208" s="48">
        <f t="shared" si="38"/>
        <v>19224.199999999997</v>
      </c>
      <c r="I208" s="48">
        <f t="shared" si="38"/>
        <v>16379.900000000001</v>
      </c>
      <c r="J208" s="48">
        <f t="shared" si="38"/>
        <v>17896.3</v>
      </c>
      <c r="K208" s="48">
        <f>K213+K218+K223</f>
        <v>19202.5</v>
      </c>
      <c r="L208" s="48">
        <f>L213+L218+L223</f>
        <v>23234.899999999998</v>
      </c>
      <c r="M208" s="48">
        <f>M213+M218+M223</f>
        <v>28139.599999999999</v>
      </c>
      <c r="N208" s="48">
        <f>N213+N218+N223</f>
        <v>31833.5</v>
      </c>
      <c r="O208" s="48">
        <f>O213+O218+O223</f>
        <v>39369.5</v>
      </c>
    </row>
    <row r="209" spans="2:15" s="224" customFormat="1" ht="15.75" customHeight="1">
      <c r="B209" s="259"/>
      <c r="C209" s="303"/>
      <c r="D209" s="23" t="s">
        <v>87</v>
      </c>
      <c r="E209" s="49"/>
      <c r="F209" s="49"/>
      <c r="G209" s="49"/>
      <c r="H209" s="48"/>
      <c r="I209" s="48"/>
      <c r="J209" s="48"/>
      <c r="K209" s="48"/>
      <c r="L209" s="186"/>
      <c r="M209" s="186"/>
      <c r="N209" s="186"/>
      <c r="O209" s="186"/>
    </row>
    <row r="210" spans="2:15" s="224" customFormat="1" ht="15.75" customHeight="1">
      <c r="B210" s="270" t="s">
        <v>79</v>
      </c>
      <c r="C210" s="274" t="s">
        <v>205</v>
      </c>
      <c r="D210" s="23" t="s">
        <v>124</v>
      </c>
      <c r="E210" s="49">
        <f t="shared" ref="E210:J210" si="39">E213</f>
        <v>6416</v>
      </c>
      <c r="F210" s="49">
        <f t="shared" si="39"/>
        <v>4544</v>
      </c>
      <c r="G210" s="49">
        <f t="shared" si="39"/>
        <v>4308</v>
      </c>
      <c r="H210" s="48">
        <f t="shared" si="39"/>
        <v>3176</v>
      </c>
      <c r="I210" s="48">
        <f t="shared" si="39"/>
        <v>0</v>
      </c>
      <c r="J210" s="48">
        <f t="shared" si="39"/>
        <v>0</v>
      </c>
      <c r="K210" s="48">
        <f>K213</f>
        <v>0</v>
      </c>
      <c r="L210" s="48">
        <f>L213</f>
        <v>75.599999999999994</v>
      </c>
      <c r="M210" s="48">
        <f>M213</f>
        <v>0</v>
      </c>
      <c r="N210" s="48">
        <f>N213</f>
        <v>0</v>
      </c>
      <c r="O210" s="48">
        <f>O213</f>
        <v>0</v>
      </c>
    </row>
    <row r="211" spans="2:15" s="224" customFormat="1" ht="15.75" customHeight="1">
      <c r="B211" s="271"/>
      <c r="C211" s="275"/>
      <c r="D211" s="23" t="s">
        <v>168</v>
      </c>
      <c r="E211" s="33"/>
      <c r="F211" s="33"/>
      <c r="G211" s="33"/>
      <c r="H211" s="14"/>
      <c r="I211" s="14"/>
      <c r="J211" s="14"/>
      <c r="K211" s="14"/>
      <c r="L211" s="186"/>
      <c r="M211" s="186"/>
      <c r="N211" s="186"/>
      <c r="O211" s="186"/>
    </row>
    <row r="212" spans="2:15" s="224" customFormat="1" ht="15.75" customHeight="1">
      <c r="B212" s="271"/>
      <c r="C212" s="275"/>
      <c r="D212" s="23" t="s">
        <v>391</v>
      </c>
      <c r="E212" s="33"/>
      <c r="F212" s="33"/>
      <c r="G212" s="33"/>
      <c r="H212" s="14"/>
      <c r="I212" s="14"/>
      <c r="J212" s="14"/>
      <c r="K212" s="14"/>
      <c r="L212" s="186"/>
      <c r="M212" s="186"/>
      <c r="N212" s="186"/>
      <c r="O212" s="186"/>
    </row>
    <row r="213" spans="2:15" s="224" customFormat="1" ht="15.75" customHeight="1">
      <c r="B213" s="271"/>
      <c r="C213" s="275"/>
      <c r="D213" s="23" t="s">
        <v>82</v>
      </c>
      <c r="E213" s="49">
        <v>6416</v>
      </c>
      <c r="F213" s="49">
        <v>4544</v>
      </c>
      <c r="G213" s="49">
        <v>4308</v>
      </c>
      <c r="H213" s="48">
        <v>3176</v>
      </c>
      <c r="I213" s="48"/>
      <c r="J213" s="48">
        <v>0</v>
      </c>
      <c r="K213" s="48">
        <v>0</v>
      </c>
      <c r="L213" s="186">
        <v>75.599999999999994</v>
      </c>
      <c r="M213" s="186"/>
      <c r="N213" s="186"/>
      <c r="O213" s="186"/>
    </row>
    <row r="214" spans="2:15" s="224" customFormat="1" ht="34.5" customHeight="1">
      <c r="B214" s="272"/>
      <c r="C214" s="276"/>
      <c r="D214" s="23" t="s">
        <v>87</v>
      </c>
      <c r="E214" s="49"/>
      <c r="F214" s="49"/>
      <c r="G214" s="49"/>
      <c r="H214" s="48"/>
      <c r="I214" s="48"/>
      <c r="J214" s="48"/>
      <c r="K214" s="48"/>
      <c r="L214" s="186"/>
      <c r="M214" s="186"/>
      <c r="N214" s="186"/>
      <c r="O214" s="186"/>
    </row>
    <row r="215" spans="2:15" s="224" customFormat="1" ht="15.75" customHeight="1">
      <c r="B215" s="270" t="s">
        <v>80</v>
      </c>
      <c r="C215" s="274" t="s">
        <v>206</v>
      </c>
      <c r="D215" s="23" t="s">
        <v>124</v>
      </c>
      <c r="E215" s="49">
        <f>E218</f>
        <v>11523</v>
      </c>
      <c r="F215" s="49">
        <f>F218</f>
        <v>12070</v>
      </c>
      <c r="G215" s="49">
        <v>15185.1</v>
      </c>
      <c r="H215" s="48">
        <f t="shared" ref="H215:M215" si="40">H218</f>
        <v>16001.1</v>
      </c>
      <c r="I215" s="48">
        <f t="shared" si="40"/>
        <v>16372.7</v>
      </c>
      <c r="J215" s="48">
        <f t="shared" si="40"/>
        <v>17873.8</v>
      </c>
      <c r="K215" s="48">
        <f t="shared" si="40"/>
        <v>19184.2</v>
      </c>
      <c r="L215" s="48">
        <f t="shared" si="40"/>
        <v>23145.200000000001</v>
      </c>
      <c r="M215" s="48">
        <f t="shared" si="40"/>
        <v>28137.599999999999</v>
      </c>
      <c r="N215" s="48">
        <f t="shared" ref="N215:O215" si="41">N218</f>
        <v>31824.9</v>
      </c>
      <c r="O215" s="48">
        <f t="shared" si="41"/>
        <v>39345.5</v>
      </c>
    </row>
    <row r="216" spans="2:15" s="224" customFormat="1" ht="15.75" customHeight="1">
      <c r="B216" s="271"/>
      <c r="C216" s="275"/>
      <c r="D216" s="23" t="s">
        <v>168</v>
      </c>
      <c r="E216" s="49"/>
      <c r="F216" s="49"/>
      <c r="G216" s="49"/>
      <c r="H216" s="48"/>
      <c r="I216" s="48"/>
      <c r="J216" s="48"/>
      <c r="K216" s="48"/>
      <c r="L216" s="186"/>
      <c r="M216" s="186"/>
      <c r="N216" s="186"/>
      <c r="O216" s="186"/>
    </row>
    <row r="217" spans="2:15" s="224" customFormat="1" ht="15.75" customHeight="1">
      <c r="B217" s="271"/>
      <c r="C217" s="275"/>
      <c r="D217" s="23" t="s">
        <v>391</v>
      </c>
      <c r="E217" s="49"/>
      <c r="F217" s="49"/>
      <c r="G217" s="49"/>
      <c r="H217" s="48"/>
      <c r="I217" s="48"/>
      <c r="J217" s="48"/>
      <c r="K217" s="48"/>
      <c r="L217" s="186"/>
      <c r="M217" s="186"/>
      <c r="N217" s="186"/>
      <c r="O217" s="186"/>
    </row>
    <row r="218" spans="2:15" s="224" customFormat="1" ht="15.75" customHeight="1">
      <c r="B218" s="271"/>
      <c r="C218" s="275"/>
      <c r="D218" s="23" t="s">
        <v>82</v>
      </c>
      <c r="E218" s="49">
        <v>11523</v>
      </c>
      <c r="F218" s="49">
        <v>12070</v>
      </c>
      <c r="G218" s="49">
        <v>12616</v>
      </c>
      <c r="H218" s="48">
        <v>16001.1</v>
      </c>
      <c r="I218" s="48">
        <v>16372.7</v>
      </c>
      <c r="J218" s="48">
        <v>17873.8</v>
      </c>
      <c r="K218" s="48">
        <v>19184.2</v>
      </c>
      <c r="L218" s="186">
        <v>23145.200000000001</v>
      </c>
      <c r="M218" s="186">
        <v>28137.599999999999</v>
      </c>
      <c r="N218" s="186">
        <v>31824.9</v>
      </c>
      <c r="O218" s="186">
        <f>6159.3+33186.2</f>
        <v>39345.5</v>
      </c>
    </row>
    <row r="219" spans="2:15" s="224" customFormat="1" ht="46.5" customHeight="1">
      <c r="B219" s="272"/>
      <c r="C219" s="276"/>
      <c r="D219" s="23" t="s">
        <v>87</v>
      </c>
      <c r="E219" s="49"/>
      <c r="F219" s="49"/>
      <c r="G219" s="49"/>
      <c r="H219" s="48"/>
      <c r="I219" s="48"/>
      <c r="J219" s="48"/>
      <c r="K219" s="48"/>
      <c r="L219" s="186"/>
      <c r="M219" s="186"/>
      <c r="N219" s="186"/>
      <c r="O219" s="186"/>
    </row>
    <row r="220" spans="2:15" s="224" customFormat="1" ht="15.75" customHeight="1">
      <c r="B220" s="270" t="s">
        <v>81</v>
      </c>
      <c r="C220" s="274" t="s">
        <v>182</v>
      </c>
      <c r="D220" s="23" t="s">
        <v>124</v>
      </c>
      <c r="E220" s="49">
        <f t="shared" ref="E220:J220" si="42">E223</f>
        <v>816</v>
      </c>
      <c r="F220" s="49">
        <f t="shared" si="42"/>
        <v>816</v>
      </c>
      <c r="G220" s="49">
        <f t="shared" si="42"/>
        <v>816</v>
      </c>
      <c r="H220" s="48">
        <f t="shared" si="42"/>
        <v>47.1</v>
      </c>
      <c r="I220" s="48">
        <f t="shared" si="42"/>
        <v>7.2</v>
      </c>
      <c r="J220" s="48">
        <f t="shared" si="42"/>
        <v>22.5</v>
      </c>
      <c r="K220" s="48">
        <f>K223</f>
        <v>18.3</v>
      </c>
      <c r="L220" s="48">
        <f>L223</f>
        <v>14.1</v>
      </c>
      <c r="M220" s="48">
        <f>M223</f>
        <v>2</v>
      </c>
      <c r="N220" s="48">
        <f>N223</f>
        <v>8.6</v>
      </c>
      <c r="O220" s="48">
        <f>O223</f>
        <v>24</v>
      </c>
    </row>
    <row r="221" spans="2:15" s="224" customFormat="1" ht="15.75" customHeight="1">
      <c r="B221" s="271"/>
      <c r="C221" s="275"/>
      <c r="D221" s="23" t="s">
        <v>168</v>
      </c>
      <c r="E221" s="49"/>
      <c r="F221" s="49"/>
      <c r="G221" s="49"/>
      <c r="H221" s="48"/>
      <c r="I221" s="48"/>
      <c r="J221" s="48"/>
      <c r="K221" s="48"/>
      <c r="L221" s="186"/>
      <c r="M221" s="186"/>
      <c r="N221" s="186"/>
      <c r="O221" s="186"/>
    </row>
    <row r="222" spans="2:15" s="224" customFormat="1" ht="15.75" customHeight="1">
      <c r="B222" s="271"/>
      <c r="C222" s="275"/>
      <c r="D222" s="23" t="s">
        <v>391</v>
      </c>
      <c r="E222" s="49"/>
      <c r="F222" s="49"/>
      <c r="G222" s="49"/>
      <c r="H222" s="48"/>
      <c r="I222" s="48"/>
      <c r="J222" s="48"/>
      <c r="K222" s="48"/>
      <c r="L222" s="186"/>
      <c r="M222" s="186"/>
      <c r="N222" s="186"/>
      <c r="O222" s="186"/>
    </row>
    <row r="223" spans="2:15" s="224" customFormat="1" ht="15.75" customHeight="1">
      <c r="B223" s="271"/>
      <c r="C223" s="275"/>
      <c r="D223" s="23" t="s">
        <v>82</v>
      </c>
      <c r="E223" s="49">
        <v>816</v>
      </c>
      <c r="F223" s="49">
        <v>816</v>
      </c>
      <c r="G223" s="49">
        <v>816</v>
      </c>
      <c r="H223" s="48">
        <v>47.1</v>
      </c>
      <c r="I223" s="48">
        <v>7.2</v>
      </c>
      <c r="J223" s="48">
        <v>22.5</v>
      </c>
      <c r="K223" s="48">
        <v>18.3</v>
      </c>
      <c r="L223" s="186">
        <v>14.1</v>
      </c>
      <c r="M223" s="186">
        <v>2</v>
      </c>
      <c r="N223" s="186">
        <v>8.6</v>
      </c>
      <c r="O223" s="186">
        <v>24</v>
      </c>
    </row>
    <row r="224" spans="2:15" s="224" customFormat="1" ht="15.75" customHeight="1">
      <c r="B224" s="272"/>
      <c r="C224" s="276"/>
      <c r="D224" s="23" t="s">
        <v>87</v>
      </c>
      <c r="E224" s="49"/>
      <c r="F224" s="49"/>
      <c r="G224" s="49"/>
      <c r="H224" s="48"/>
      <c r="I224" s="48"/>
      <c r="J224" s="48"/>
      <c r="K224" s="186"/>
      <c r="L224" s="186"/>
      <c r="M224" s="186"/>
      <c r="N224" s="186"/>
      <c r="O224" s="186"/>
    </row>
    <row r="225" spans="1:15" s="224" customFormat="1" ht="15.75" customHeight="1">
      <c r="B225" s="214"/>
      <c r="C225" s="217"/>
      <c r="D225" s="23"/>
      <c r="E225" s="49"/>
      <c r="F225" s="49"/>
      <c r="G225" s="49"/>
      <c r="H225" s="48"/>
      <c r="I225" s="48"/>
      <c r="J225" s="48"/>
      <c r="K225" s="186"/>
      <c r="L225" s="186"/>
      <c r="M225" s="186"/>
      <c r="N225" s="186"/>
      <c r="O225" s="186"/>
    </row>
    <row r="226" spans="1:15" s="105" customFormat="1" ht="11.25" customHeight="1">
      <c r="A226" s="21"/>
      <c r="B226" s="21"/>
      <c r="C226" s="133"/>
      <c r="D226" s="25"/>
      <c r="E226" s="21"/>
      <c r="F226" s="21"/>
      <c r="G226" s="21"/>
      <c r="H226" s="21"/>
      <c r="I226" s="21"/>
      <c r="J226" s="21"/>
    </row>
    <row r="227" spans="1:15" s="105" customFormat="1" ht="31.5" customHeight="1">
      <c r="A227" s="25" t="s">
        <v>123</v>
      </c>
      <c r="B227" s="306" t="s">
        <v>393</v>
      </c>
      <c r="C227" s="306"/>
      <c r="D227" s="25"/>
      <c r="E227" s="21"/>
      <c r="F227" s="21"/>
      <c r="G227" s="135"/>
      <c r="H227" s="135"/>
      <c r="I227" s="21"/>
      <c r="J227" s="306" t="s">
        <v>357</v>
      </c>
      <c r="K227" s="306"/>
    </row>
    <row r="228" spans="1:15" s="105" customFormat="1" ht="15.75">
      <c r="A228" s="25"/>
      <c r="B228" s="296" t="s">
        <v>3</v>
      </c>
      <c r="C228" s="296"/>
      <c r="D228" s="25"/>
      <c r="E228" s="21"/>
      <c r="F228" s="21"/>
      <c r="G228" s="297" t="s">
        <v>120</v>
      </c>
      <c r="H228" s="297"/>
      <c r="I228" s="21"/>
      <c r="J228" s="136" t="s">
        <v>119</v>
      </c>
    </row>
    <row r="229" spans="1:15" s="105" customFormat="1">
      <c r="A229" s="21"/>
      <c r="B229" s="21"/>
      <c r="C229" s="133"/>
      <c r="D229" s="25"/>
      <c r="E229" s="21" t="s">
        <v>122</v>
      </c>
      <c r="F229" s="21"/>
      <c r="G229" s="21"/>
      <c r="H229" s="21"/>
      <c r="I229" s="21"/>
      <c r="J229" s="21"/>
    </row>
  </sheetData>
  <mergeCells count="337">
    <mergeCell ref="N2:O2"/>
    <mergeCell ref="B227:C227"/>
    <mergeCell ref="J227:K227"/>
    <mergeCell ref="B4:M4"/>
    <mergeCell ref="B125:B129"/>
    <mergeCell ref="B180:B184"/>
    <mergeCell ref="B215:B219"/>
    <mergeCell ref="C215:C219"/>
    <mergeCell ref="C170:C174"/>
    <mergeCell ref="B175:B179"/>
    <mergeCell ref="B155:B159"/>
    <mergeCell ref="C65:C69"/>
    <mergeCell ref="B65:B69"/>
    <mergeCell ref="B70:B74"/>
    <mergeCell ref="B75:B79"/>
    <mergeCell ref="B80:B84"/>
    <mergeCell ref="B85:B89"/>
    <mergeCell ref="C70:C74"/>
    <mergeCell ref="C75:C79"/>
    <mergeCell ref="C80:C84"/>
    <mergeCell ref="C85:C89"/>
    <mergeCell ref="B100:B104"/>
    <mergeCell ref="B105:B109"/>
    <mergeCell ref="C100:C104"/>
    <mergeCell ref="C105:C109"/>
    <mergeCell ref="E6:O6"/>
    <mergeCell ref="B165:B169"/>
    <mergeCell ref="C165:C169"/>
    <mergeCell ref="B150:B154"/>
    <mergeCell ref="C150:C154"/>
    <mergeCell ref="B228:C228"/>
    <mergeCell ref="G228:H228"/>
    <mergeCell ref="B90:B94"/>
    <mergeCell ref="C90:C94"/>
    <mergeCell ref="B95:B99"/>
    <mergeCell ref="C95:C99"/>
    <mergeCell ref="C205:C209"/>
    <mergeCell ref="B210:B214"/>
    <mergeCell ref="C210:C214"/>
    <mergeCell ref="C180:C184"/>
    <mergeCell ref="B205:B209"/>
    <mergeCell ref="B170:B174"/>
    <mergeCell ref="B220:B224"/>
    <mergeCell ref="C220:C224"/>
    <mergeCell ref="B185:B189"/>
    <mergeCell ref="C190:C194"/>
    <mergeCell ref="B190:B194"/>
    <mergeCell ref="C195:C199"/>
    <mergeCell ref="C200:C204"/>
    <mergeCell ref="B195:B199"/>
    <mergeCell ref="C185:C189"/>
    <mergeCell ref="B200:B204"/>
    <mergeCell ref="C155:C159"/>
    <mergeCell ref="B160:B164"/>
    <mergeCell ref="C160:C164"/>
    <mergeCell ref="C175:C179"/>
    <mergeCell ref="B145:B149"/>
    <mergeCell ref="C145:C149"/>
    <mergeCell ref="B50:B54"/>
    <mergeCell ref="B34:B38"/>
    <mergeCell ref="C50:C54"/>
    <mergeCell ref="B45:B49"/>
    <mergeCell ref="IU125:IU129"/>
    <mergeCell ref="C125:C129"/>
    <mergeCell ref="IQ125:IQ129"/>
    <mergeCell ref="IR125:IR129"/>
    <mergeCell ref="IS125:IS129"/>
    <mergeCell ref="IT125:IT129"/>
    <mergeCell ref="AD125:AD129"/>
    <mergeCell ref="AE125:AE129"/>
    <mergeCell ref="B115:B119"/>
    <mergeCell ref="B120:B124"/>
    <mergeCell ref="C110:C114"/>
    <mergeCell ref="C115:C119"/>
    <mergeCell ref="C120:C124"/>
    <mergeCell ref="C60:C64"/>
    <mergeCell ref="B60:B64"/>
    <mergeCell ref="B110:B114"/>
    <mergeCell ref="B55:B59"/>
    <mergeCell ref="C55:C59"/>
    <mergeCell ref="AA125:AA129"/>
    <mergeCell ref="AB125:AB129"/>
    <mergeCell ref="A125:A129"/>
    <mergeCell ref="B140:B144"/>
    <mergeCell ref="C140:C144"/>
    <mergeCell ref="B130:B134"/>
    <mergeCell ref="C130:C134"/>
    <mergeCell ref="X125:X129"/>
    <mergeCell ref="P125:P129"/>
    <mergeCell ref="Q125:Q129"/>
    <mergeCell ref="B135:B139"/>
    <mergeCell ref="C135:C139"/>
    <mergeCell ref="R125:R129"/>
    <mergeCell ref="S125:S129"/>
    <mergeCell ref="T125:T129"/>
    <mergeCell ref="U125:U129"/>
    <mergeCell ref="V125:V129"/>
    <mergeCell ref="W125:W129"/>
    <mergeCell ref="AP125:AP129"/>
    <mergeCell ref="Y125:Y129"/>
    <mergeCell ref="Z125:Z129"/>
    <mergeCell ref="AQ125:AQ129"/>
    <mergeCell ref="AR125:AR129"/>
    <mergeCell ref="AS125:AS129"/>
    <mergeCell ref="AT125:AT129"/>
    <mergeCell ref="AC125:AC129"/>
    <mergeCell ref="AV125:AV129"/>
    <mergeCell ref="AF125:AF129"/>
    <mergeCell ref="AG125:AG129"/>
    <mergeCell ref="AH125:AH129"/>
    <mergeCell ref="AI125:AI129"/>
    <mergeCell ref="AL125:AL129"/>
    <mergeCell ref="AN125:AN129"/>
    <mergeCell ref="AO125:AO129"/>
    <mergeCell ref="AM125:AM129"/>
    <mergeCell ref="AJ125:AJ129"/>
    <mergeCell ref="AK125:AK129"/>
    <mergeCell ref="BG125:BG129"/>
    <mergeCell ref="AZ125:AZ129"/>
    <mergeCell ref="BA125:BA129"/>
    <mergeCell ref="BH125:BH129"/>
    <mergeCell ref="BI125:BI129"/>
    <mergeCell ref="BT125:BT129"/>
    <mergeCell ref="BS125:BS129"/>
    <mergeCell ref="AU125:AU129"/>
    <mergeCell ref="AX125:AX129"/>
    <mergeCell ref="AY125:AY129"/>
    <mergeCell ref="BD125:BD129"/>
    <mergeCell ref="BE125:BE129"/>
    <mergeCell ref="BF125:BF129"/>
    <mergeCell ref="BB125:BB129"/>
    <mergeCell ref="BC125:BC129"/>
    <mergeCell ref="AW125:AW129"/>
    <mergeCell ref="BV125:BV129"/>
    <mergeCell ref="BW125:BW129"/>
    <mergeCell ref="BX125:BX129"/>
    <mergeCell ref="BY125:BY129"/>
    <mergeCell ref="BZ125:BZ129"/>
    <mergeCell ref="CA125:CA129"/>
    <mergeCell ref="BU125:BU129"/>
    <mergeCell ref="BJ125:BJ129"/>
    <mergeCell ref="BK125:BK129"/>
    <mergeCell ref="BL125:BL129"/>
    <mergeCell ref="BM125:BM129"/>
    <mergeCell ref="BN125:BN129"/>
    <mergeCell ref="BO125:BO129"/>
    <mergeCell ref="BP125:BP129"/>
    <mergeCell ref="BQ125:BQ129"/>
    <mergeCell ref="BR125:BR129"/>
    <mergeCell ref="CB125:CB129"/>
    <mergeCell ref="CC125:CC129"/>
    <mergeCell ref="CD125:CD129"/>
    <mergeCell ref="CE125:CE129"/>
    <mergeCell ref="CH125:CH129"/>
    <mergeCell ref="CI125:CI129"/>
    <mergeCell ref="CJ125:CJ129"/>
    <mergeCell ref="CK125:CK129"/>
    <mergeCell ref="CF125:CF129"/>
    <mergeCell ref="CG125:CG129"/>
    <mergeCell ref="CT125:CT129"/>
    <mergeCell ref="CU125:CU129"/>
    <mergeCell ref="CZ125:CZ129"/>
    <mergeCell ref="DA125:DA129"/>
    <mergeCell ref="DB125:DB129"/>
    <mergeCell ref="DC125:DC129"/>
    <mergeCell ref="CV125:CV129"/>
    <mergeCell ref="CW125:CW129"/>
    <mergeCell ref="CL125:CL129"/>
    <mergeCell ref="CM125:CM129"/>
    <mergeCell ref="CN125:CN129"/>
    <mergeCell ref="CO125:CO129"/>
    <mergeCell ref="CP125:CP129"/>
    <mergeCell ref="CQ125:CQ129"/>
    <mergeCell ref="CR125:CR129"/>
    <mergeCell ref="CS125:CS129"/>
    <mergeCell ref="CX125:CX129"/>
    <mergeCell ref="CY125:CY129"/>
    <mergeCell ref="DR125:DR129"/>
    <mergeCell ref="DS125:DS129"/>
    <mergeCell ref="DT125:DT129"/>
    <mergeCell ref="DU125:DU129"/>
    <mergeCell ref="DV125:DV129"/>
    <mergeCell ref="DW125:DW129"/>
    <mergeCell ref="ET125:ET129"/>
    <mergeCell ref="DD125:DD129"/>
    <mergeCell ref="DE125:DE129"/>
    <mergeCell ref="DP125:DP129"/>
    <mergeCell ref="DQ125:DQ129"/>
    <mergeCell ref="DF125:DF129"/>
    <mergeCell ref="DG125:DG129"/>
    <mergeCell ref="DH125:DH129"/>
    <mergeCell ref="DI125:DI129"/>
    <mergeCell ref="DJ125:DJ129"/>
    <mergeCell ref="DK125:DK129"/>
    <mergeCell ref="DL125:DL129"/>
    <mergeCell ref="DM125:DM129"/>
    <mergeCell ref="DN125:DN129"/>
    <mergeCell ref="DO125:DO129"/>
    <mergeCell ref="EU125:EU129"/>
    <mergeCell ref="DX125:DX129"/>
    <mergeCell ref="DY125:DY129"/>
    <mergeCell ref="DZ125:DZ129"/>
    <mergeCell ref="EA125:EA129"/>
    <mergeCell ref="ED125:ED129"/>
    <mergeCell ref="EE125:EE129"/>
    <mergeCell ref="EF125:EF129"/>
    <mergeCell ref="EG125:EG129"/>
    <mergeCell ref="ER125:ER129"/>
    <mergeCell ref="ES125:ES129"/>
    <mergeCell ref="EH125:EH129"/>
    <mergeCell ref="EI125:EI129"/>
    <mergeCell ref="EJ125:EJ129"/>
    <mergeCell ref="EK125:EK129"/>
    <mergeCell ref="EL125:EL129"/>
    <mergeCell ref="EM125:EM129"/>
    <mergeCell ref="EN125:EN129"/>
    <mergeCell ref="EO125:EO129"/>
    <mergeCell ref="EP125:EP129"/>
    <mergeCell ref="EQ125:EQ129"/>
    <mergeCell ref="EB125:EB129"/>
    <mergeCell ref="EC125:EC129"/>
    <mergeCell ref="EV125:EV129"/>
    <mergeCell ref="EW125:EW129"/>
    <mergeCell ref="EX125:EX129"/>
    <mergeCell ref="EY125:EY129"/>
    <mergeCell ref="EZ125:EZ129"/>
    <mergeCell ref="FA125:FA129"/>
    <mergeCell ref="FF125:FF129"/>
    <mergeCell ref="FG125:FG129"/>
    <mergeCell ref="FJ125:FJ129"/>
    <mergeCell ref="FN125:FN129"/>
    <mergeCell ref="FO125:FO129"/>
    <mergeCell ref="FZ125:FZ129"/>
    <mergeCell ref="GA125:GA129"/>
    <mergeCell ref="FS125:FS129"/>
    <mergeCell ref="FL125:FL129"/>
    <mergeCell ref="FM125:FM129"/>
    <mergeCell ref="FR125:FR129"/>
    <mergeCell ref="FB125:FB129"/>
    <mergeCell ref="FC125:FC129"/>
    <mergeCell ref="FD125:FD129"/>
    <mergeCell ref="FE125:FE129"/>
    <mergeCell ref="FP125:FP129"/>
    <mergeCell ref="FQ125:FQ129"/>
    <mergeCell ref="FH125:FH129"/>
    <mergeCell ref="FI125:FI129"/>
    <mergeCell ref="FK125:FK129"/>
    <mergeCell ref="GD125:GD129"/>
    <mergeCell ref="GE125:GE129"/>
    <mergeCell ref="GF125:GF129"/>
    <mergeCell ref="GG125:GG129"/>
    <mergeCell ref="GL125:GL129"/>
    <mergeCell ref="GM125:GM129"/>
    <mergeCell ref="GC125:GC129"/>
    <mergeCell ref="FT125:FT129"/>
    <mergeCell ref="FU125:FU129"/>
    <mergeCell ref="FV125:FV129"/>
    <mergeCell ref="FW125:FW129"/>
    <mergeCell ref="GB125:GB129"/>
    <mergeCell ref="FX125:FX129"/>
    <mergeCell ref="FY125:FY129"/>
    <mergeCell ref="GU125:GU129"/>
    <mergeCell ref="GV125:GV129"/>
    <mergeCell ref="GW125:GW129"/>
    <mergeCell ref="GX125:GX129"/>
    <mergeCell ref="GY125:GY129"/>
    <mergeCell ref="GH125:GH129"/>
    <mergeCell ref="GI125:GI129"/>
    <mergeCell ref="GJ125:GJ129"/>
    <mergeCell ref="GK125:GK129"/>
    <mergeCell ref="GN125:GN129"/>
    <mergeCell ref="GO125:GO129"/>
    <mergeCell ref="GP125:GP129"/>
    <mergeCell ref="GQ125:GQ129"/>
    <mergeCell ref="C45:C49"/>
    <mergeCell ref="HJ125:HJ129"/>
    <mergeCell ref="HK125:HK129"/>
    <mergeCell ref="HN125:HN129"/>
    <mergeCell ref="HD125:HD129"/>
    <mergeCell ref="HE125:HE129"/>
    <mergeCell ref="HF125:HF129"/>
    <mergeCell ref="HG125:HG129"/>
    <mergeCell ref="IM125:IM129"/>
    <mergeCell ref="ID125:ID129"/>
    <mergeCell ref="IE125:IE129"/>
    <mergeCell ref="IB125:IB129"/>
    <mergeCell ref="IC125:IC129"/>
    <mergeCell ref="IG125:IG129"/>
    <mergeCell ref="HO125:HO129"/>
    <mergeCell ref="HX125:HX129"/>
    <mergeCell ref="HY125:HY129"/>
    <mergeCell ref="HZ125:HZ129"/>
    <mergeCell ref="IA125:IA129"/>
    <mergeCell ref="HT125:HT129"/>
    <mergeCell ref="HU125:HU129"/>
    <mergeCell ref="HV125:HV129"/>
    <mergeCell ref="HW125:HW129"/>
    <mergeCell ref="HP125:HP129"/>
    <mergeCell ref="IP125:IP129"/>
    <mergeCell ref="D6:D7"/>
    <mergeCell ref="IH125:IH129"/>
    <mergeCell ref="II125:II129"/>
    <mergeCell ref="IJ125:IJ129"/>
    <mergeCell ref="IK125:IK129"/>
    <mergeCell ref="IN125:IN129"/>
    <mergeCell ref="IO125:IO129"/>
    <mergeCell ref="IF125:IF129"/>
    <mergeCell ref="IL125:IL129"/>
    <mergeCell ref="HQ125:HQ129"/>
    <mergeCell ref="HR125:HR129"/>
    <mergeCell ref="HS125:HS129"/>
    <mergeCell ref="GZ125:GZ129"/>
    <mergeCell ref="HA125:HA129"/>
    <mergeCell ref="HB125:HB129"/>
    <mergeCell ref="HC125:HC129"/>
    <mergeCell ref="HL125:HL129"/>
    <mergeCell ref="HM125:HM129"/>
    <mergeCell ref="HH125:HH129"/>
    <mergeCell ref="HI125:HI129"/>
    <mergeCell ref="GR125:GR129"/>
    <mergeCell ref="GS125:GS129"/>
    <mergeCell ref="GT125:GT129"/>
    <mergeCell ref="B6:B7"/>
    <mergeCell ref="B14:B18"/>
    <mergeCell ref="C14:C18"/>
    <mergeCell ref="B40:B44"/>
    <mergeCell ref="C40:C44"/>
    <mergeCell ref="B9:B13"/>
    <mergeCell ref="C9:C13"/>
    <mergeCell ref="C6:C7"/>
    <mergeCell ref="B19:B23"/>
    <mergeCell ref="C19:C23"/>
    <mergeCell ref="B24:B28"/>
    <mergeCell ref="C24:C28"/>
    <mergeCell ref="B29:B33"/>
    <mergeCell ref="C29:C33"/>
    <mergeCell ref="C34:C38"/>
  </mergeCells>
  <phoneticPr fontId="2" type="noConversion"/>
  <printOptions horizontalCentered="1"/>
  <pageMargins left="0.39370078740157483" right="0.39370078740157483" top="0.55118110236220474" bottom="0.55118110236220474" header="0.27559055118110237" footer="0.27559055118110237"/>
  <pageSetup paperSize="9" scale="45" firstPageNumber="163" fitToHeight="5" orientation="landscape" r:id="rId1"/>
  <headerFooter scaleWithDoc="0"/>
  <rowBreaks count="1" manualBreakCount="1">
    <brk id="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7" tint="0.39997558519241921"/>
    <pageSetUpPr autoPageBreaks="0"/>
  </sheetPr>
  <dimension ref="A1:K239"/>
  <sheetViews>
    <sheetView tabSelected="1" view="pageBreakPreview" zoomScale="81" zoomScaleNormal="70" zoomScaleSheetLayoutView="81" workbookViewId="0">
      <pane xSplit="1" ySplit="7" topLeftCell="B140" activePane="bottomRight" state="frozen"/>
      <selection pane="topRight" activeCell="B1" sqref="B1"/>
      <selection pane="bottomLeft" activeCell="A8" sqref="A8"/>
      <selection pane="bottomRight" activeCell="J152" sqref="J152"/>
    </sheetView>
  </sheetViews>
  <sheetFormatPr defaultRowHeight="12.75"/>
  <cols>
    <col min="1" max="1" width="27.85546875" style="141" customWidth="1"/>
    <col min="2" max="2" width="43.42578125" style="141" customWidth="1"/>
    <col min="3" max="3" width="39.7109375" style="141" customWidth="1"/>
    <col min="4" max="4" width="6.42578125" style="159" bestFit="1" customWidth="1"/>
    <col min="5" max="5" width="6.85546875" style="141" customWidth="1"/>
    <col min="6" max="6" width="18.28515625" style="141" customWidth="1"/>
    <col min="7" max="7" width="10.28515625" style="141" customWidth="1"/>
    <col min="8" max="8" width="16.28515625" style="141" customWidth="1"/>
    <col min="9" max="9" width="17.28515625" style="141" customWidth="1"/>
    <col min="10" max="10" width="19.85546875" style="141" customWidth="1"/>
    <col min="11" max="16384" width="9.140625" style="141"/>
  </cols>
  <sheetData>
    <row r="1" spans="1:10" s="103" customFormat="1" ht="18.75">
      <c r="A1" s="41"/>
      <c r="B1" s="41"/>
      <c r="C1" s="41"/>
      <c r="D1" s="143"/>
      <c r="E1" s="42"/>
      <c r="F1" s="42"/>
      <c r="G1" s="42"/>
      <c r="H1" s="42"/>
      <c r="I1" s="42"/>
      <c r="J1" s="42" t="s">
        <v>152</v>
      </c>
    </row>
    <row r="2" spans="1:10" s="103" customFormat="1" ht="3" customHeight="1">
      <c r="A2" s="41"/>
      <c r="B2" s="41"/>
      <c r="C2" s="41"/>
      <c r="D2" s="143"/>
      <c r="E2" s="42"/>
      <c r="F2" s="42"/>
      <c r="G2" s="42"/>
      <c r="H2" s="42"/>
      <c r="I2" s="42"/>
      <c r="J2" s="42"/>
    </row>
    <row r="3" spans="1:10" s="103" customFormat="1" ht="87.75" customHeight="1">
      <c r="A3" s="340" t="s">
        <v>394</v>
      </c>
      <c r="B3" s="340"/>
      <c r="C3" s="340"/>
      <c r="D3" s="41"/>
      <c r="E3" s="43"/>
      <c r="F3" s="43"/>
      <c r="G3" s="43"/>
      <c r="H3" s="43"/>
      <c r="I3" s="43"/>
      <c r="J3" s="43"/>
    </row>
    <row r="4" spans="1:10" s="105" customFormat="1">
      <c r="A4" s="104"/>
      <c r="B4" s="104"/>
      <c r="C4" s="104"/>
      <c r="D4" s="144"/>
      <c r="E4" s="44"/>
      <c r="F4" s="44"/>
      <c r="G4" s="44"/>
      <c r="H4" s="44"/>
      <c r="I4" s="44"/>
      <c r="J4" s="44"/>
    </row>
    <row r="5" spans="1:10" s="105" customFormat="1" ht="110.25">
      <c r="A5" s="329" t="s">
        <v>130</v>
      </c>
      <c r="B5" s="328" t="s">
        <v>2</v>
      </c>
      <c r="C5" s="328" t="s">
        <v>11</v>
      </c>
      <c r="D5" s="145" t="s">
        <v>137</v>
      </c>
      <c r="E5" s="106"/>
      <c r="F5" s="106"/>
      <c r="G5" s="106"/>
      <c r="H5" s="106" t="s">
        <v>10</v>
      </c>
      <c r="I5" s="106"/>
      <c r="J5" s="106"/>
    </row>
    <row r="6" spans="1:10" s="108" customFormat="1" ht="67.5" customHeight="1">
      <c r="A6" s="329"/>
      <c r="B6" s="328"/>
      <c r="C6" s="328"/>
      <c r="D6" s="145" t="s">
        <v>131</v>
      </c>
      <c r="E6" s="107" t="s">
        <v>83</v>
      </c>
      <c r="F6" s="107" t="s">
        <v>132</v>
      </c>
      <c r="G6" s="107" t="s">
        <v>133</v>
      </c>
      <c r="H6" s="250" t="s">
        <v>161</v>
      </c>
      <c r="I6" s="250" t="s">
        <v>162</v>
      </c>
      <c r="J6" s="250" t="s">
        <v>147</v>
      </c>
    </row>
    <row r="7" spans="1:10" s="105" customFormat="1" ht="15.75">
      <c r="A7" s="109">
        <v>1</v>
      </c>
      <c r="B7" s="107">
        <v>2</v>
      </c>
      <c r="C7" s="107">
        <v>3</v>
      </c>
      <c r="D7" s="145">
        <v>4</v>
      </c>
      <c r="E7" s="107">
        <v>5</v>
      </c>
      <c r="F7" s="107">
        <v>6</v>
      </c>
      <c r="G7" s="107">
        <v>7</v>
      </c>
      <c r="H7" s="250">
        <v>8</v>
      </c>
      <c r="I7" s="250">
        <v>9</v>
      </c>
      <c r="J7" s="250">
        <v>10</v>
      </c>
    </row>
    <row r="8" spans="1:10" s="112" customFormat="1" ht="15.75">
      <c r="A8" s="331" t="s">
        <v>116</v>
      </c>
      <c r="B8" s="333" t="s">
        <v>395</v>
      </c>
      <c r="C8" s="110" t="s">
        <v>85</v>
      </c>
      <c r="D8" s="146"/>
      <c r="E8" s="111"/>
      <c r="F8" s="111"/>
      <c r="G8" s="111"/>
      <c r="H8" s="162">
        <f>H9+H10+H11+H12</f>
        <v>907354.70499999996</v>
      </c>
      <c r="I8" s="162">
        <f>I9+I10+I11+I12</f>
        <v>902141.36400000006</v>
      </c>
      <c r="J8" s="162">
        <f>J9+J10+J11+J12</f>
        <v>902141.36400000006</v>
      </c>
    </row>
    <row r="9" spans="1:10" s="112" customFormat="1" ht="15.75">
      <c r="A9" s="332"/>
      <c r="B9" s="333"/>
      <c r="C9" s="110" t="s">
        <v>117</v>
      </c>
      <c r="D9" s="161"/>
      <c r="E9" s="113"/>
      <c r="F9" s="114"/>
      <c r="G9" s="111"/>
      <c r="H9" s="256">
        <f t="shared" ref="H9:J12" si="0">H15+H35+H110+H205</f>
        <v>50765.31</v>
      </c>
      <c r="I9" s="162">
        <f t="shared" si="0"/>
        <v>50609.77</v>
      </c>
      <c r="J9" s="162">
        <f t="shared" si="0"/>
        <v>50609.77</v>
      </c>
    </row>
    <row r="10" spans="1:10" s="112" customFormat="1" ht="15.75">
      <c r="A10" s="332"/>
      <c r="B10" s="333"/>
      <c r="C10" s="110" t="s">
        <v>134</v>
      </c>
      <c r="D10" s="147"/>
      <c r="E10" s="113"/>
      <c r="F10" s="113"/>
      <c r="G10" s="111"/>
      <c r="H10" s="256">
        <f t="shared" si="0"/>
        <v>512885.39499999996</v>
      </c>
      <c r="I10" s="162">
        <f t="shared" si="0"/>
        <v>507827.59400000004</v>
      </c>
      <c r="J10" s="162">
        <f t="shared" si="0"/>
        <v>507827.59400000004</v>
      </c>
    </row>
    <row r="11" spans="1:10" s="112" customFormat="1" ht="15.75">
      <c r="A11" s="332"/>
      <c r="B11" s="333"/>
      <c r="C11" s="110" t="s">
        <v>82</v>
      </c>
      <c r="D11" s="147"/>
      <c r="E11" s="113"/>
      <c r="F11" s="113"/>
      <c r="G11" s="111"/>
      <c r="H11" s="256">
        <f t="shared" si="0"/>
        <v>342000.9</v>
      </c>
      <c r="I11" s="256">
        <f t="shared" si="0"/>
        <v>342000.9</v>
      </c>
      <c r="J11" s="256">
        <f t="shared" si="0"/>
        <v>342000.9</v>
      </c>
    </row>
    <row r="12" spans="1:10" s="112" customFormat="1" ht="15.75">
      <c r="A12" s="332"/>
      <c r="B12" s="333"/>
      <c r="C12" s="115" t="s">
        <v>87</v>
      </c>
      <c r="D12" s="148"/>
      <c r="E12" s="113"/>
      <c r="F12" s="113"/>
      <c r="G12" s="116"/>
      <c r="H12" s="256">
        <f t="shared" si="0"/>
        <v>1703.1000000000001</v>
      </c>
      <c r="I12" s="256">
        <f t="shared" si="0"/>
        <v>1703.1000000000001</v>
      </c>
      <c r="J12" s="256">
        <f t="shared" si="0"/>
        <v>1703.1000000000001</v>
      </c>
    </row>
    <row r="13" spans="1:10" s="112" customFormat="1" ht="18.75">
      <c r="A13" s="117" t="s">
        <v>88</v>
      </c>
      <c r="B13" s="113"/>
      <c r="C13" s="118"/>
      <c r="D13" s="149"/>
      <c r="E13" s="107"/>
      <c r="F13" s="107"/>
      <c r="G13" s="107"/>
      <c r="H13" s="95"/>
      <c r="I13" s="95"/>
      <c r="J13" s="95"/>
    </row>
    <row r="14" spans="1:10" s="105" customFormat="1" ht="15.75">
      <c r="A14" s="319" t="s">
        <v>13</v>
      </c>
      <c r="B14" s="325" t="s">
        <v>60</v>
      </c>
      <c r="C14" s="110" t="s">
        <v>85</v>
      </c>
      <c r="D14" s="150"/>
      <c r="E14" s="107"/>
      <c r="F14" s="107"/>
      <c r="G14" s="107"/>
      <c r="H14" s="93">
        <f>H15+H16+H17+H18</f>
        <v>158028.5</v>
      </c>
      <c r="I14" s="93">
        <f>I15+I16+I17+I18</f>
        <v>158028.5</v>
      </c>
      <c r="J14" s="93">
        <f>J15+J16+J17+J18</f>
        <v>158028.5</v>
      </c>
    </row>
    <row r="15" spans="1:10" s="105" customFormat="1" ht="15.75">
      <c r="A15" s="330"/>
      <c r="B15" s="326"/>
      <c r="C15" s="110" t="s">
        <v>117</v>
      </c>
      <c r="D15" s="151"/>
      <c r="E15" s="113"/>
      <c r="F15" s="113"/>
      <c r="G15" s="111"/>
      <c r="H15" s="93">
        <f>H20+H25+H30</f>
        <v>0</v>
      </c>
      <c r="I15" s="93">
        <f>I20+I25+I30</f>
        <v>0</v>
      </c>
      <c r="J15" s="93">
        <f>J20+J25+J30</f>
        <v>0</v>
      </c>
    </row>
    <row r="16" spans="1:10" s="105" customFormat="1" ht="15.75">
      <c r="A16" s="330"/>
      <c r="B16" s="326"/>
      <c r="C16" s="110" t="s">
        <v>134</v>
      </c>
      <c r="D16" s="151"/>
      <c r="E16" s="113"/>
      <c r="F16" s="113"/>
      <c r="G16" s="111"/>
      <c r="H16" s="93">
        <f t="shared" ref="H16:J18" si="1">H21+H26+H31</f>
        <v>96932.2</v>
      </c>
      <c r="I16" s="93">
        <f t="shared" si="1"/>
        <v>96932.2</v>
      </c>
      <c r="J16" s="93">
        <f t="shared" si="1"/>
        <v>96932.2</v>
      </c>
    </row>
    <row r="17" spans="1:11" s="105" customFormat="1" ht="15.75">
      <c r="A17" s="330"/>
      <c r="B17" s="326"/>
      <c r="C17" s="110" t="s">
        <v>82</v>
      </c>
      <c r="D17" s="151"/>
      <c r="E17" s="113"/>
      <c r="F17" s="113"/>
      <c r="G17" s="111"/>
      <c r="H17" s="93">
        <f t="shared" si="1"/>
        <v>61007.1</v>
      </c>
      <c r="I17" s="93">
        <f t="shared" si="1"/>
        <v>61007.1</v>
      </c>
      <c r="J17" s="93">
        <f t="shared" si="1"/>
        <v>61007.1</v>
      </c>
    </row>
    <row r="18" spans="1:11" s="105" customFormat="1" ht="15.75">
      <c r="A18" s="330"/>
      <c r="B18" s="327"/>
      <c r="C18" s="115" t="s">
        <v>87</v>
      </c>
      <c r="D18" s="151"/>
      <c r="E18" s="113"/>
      <c r="F18" s="113"/>
      <c r="G18" s="111"/>
      <c r="H18" s="93">
        <f t="shared" si="1"/>
        <v>89.2</v>
      </c>
      <c r="I18" s="93">
        <f t="shared" si="1"/>
        <v>89.2</v>
      </c>
      <c r="J18" s="93">
        <f t="shared" si="1"/>
        <v>89.2</v>
      </c>
    </row>
    <row r="19" spans="1:11" s="105" customFormat="1" ht="15.75">
      <c r="A19" s="324" t="s">
        <v>127</v>
      </c>
      <c r="B19" s="324" t="s">
        <v>89</v>
      </c>
      <c r="C19" s="119" t="s">
        <v>85</v>
      </c>
      <c r="D19" s="149"/>
      <c r="E19" s="107"/>
      <c r="F19" s="107"/>
      <c r="G19" s="107"/>
      <c r="H19" s="93">
        <f>H21+H22+H23</f>
        <v>125385.5</v>
      </c>
      <c r="I19" s="93">
        <f>I21+I22+I23</f>
        <v>125385.5</v>
      </c>
      <c r="J19" s="93">
        <f>J21+J22+J23</f>
        <v>125385.5</v>
      </c>
    </row>
    <row r="20" spans="1:11" s="105" customFormat="1" ht="15.75">
      <c r="A20" s="324"/>
      <c r="B20" s="324"/>
      <c r="C20" s="119" t="s">
        <v>117</v>
      </c>
      <c r="D20" s="149"/>
      <c r="E20" s="107"/>
      <c r="F20" s="107"/>
      <c r="G20" s="107"/>
      <c r="H20" s="84"/>
      <c r="I20" s="84"/>
      <c r="J20" s="84"/>
    </row>
    <row r="21" spans="1:11" s="105" customFormat="1" ht="15.75">
      <c r="A21" s="324"/>
      <c r="B21" s="324"/>
      <c r="C21" s="119" t="s">
        <v>134</v>
      </c>
      <c r="D21" s="149" t="s">
        <v>86</v>
      </c>
      <c r="E21" s="90" t="s">
        <v>84</v>
      </c>
      <c r="F21" s="90" t="s">
        <v>266</v>
      </c>
      <c r="G21" s="107"/>
      <c r="H21" s="101">
        <f>83088.4+10180</f>
        <v>93268.4</v>
      </c>
      <c r="I21" s="101">
        <v>93268.4</v>
      </c>
      <c r="J21" s="101">
        <v>93268.4</v>
      </c>
      <c r="K21" s="244"/>
    </row>
    <row r="22" spans="1:11" s="105" customFormat="1" ht="15.75">
      <c r="A22" s="324"/>
      <c r="B22" s="324"/>
      <c r="C22" s="119" t="s">
        <v>82</v>
      </c>
      <c r="D22" s="149" t="s">
        <v>86</v>
      </c>
      <c r="E22" s="90" t="s">
        <v>84</v>
      </c>
      <c r="F22" s="90" t="s">
        <v>264</v>
      </c>
      <c r="G22" s="107">
        <v>111.119</v>
      </c>
      <c r="H22" s="101">
        <v>32117.1</v>
      </c>
      <c r="I22" s="101">
        <v>32117.1</v>
      </c>
      <c r="J22" s="101">
        <v>32117.1</v>
      </c>
    </row>
    <row r="23" spans="1:11" s="123" customFormat="1" ht="16.5" customHeight="1" thickBot="1">
      <c r="A23" s="324"/>
      <c r="B23" s="324"/>
      <c r="C23" s="120" t="s">
        <v>87</v>
      </c>
      <c r="D23" s="152"/>
      <c r="E23" s="121"/>
      <c r="F23" s="121"/>
      <c r="G23" s="121"/>
      <c r="H23" s="122"/>
      <c r="I23" s="122"/>
      <c r="J23" s="122"/>
    </row>
    <row r="24" spans="1:11" s="105" customFormat="1" ht="15.75">
      <c r="A24" s="324" t="s">
        <v>128</v>
      </c>
      <c r="B24" s="324" t="s">
        <v>183</v>
      </c>
      <c r="C24" s="124" t="s">
        <v>85</v>
      </c>
      <c r="D24" s="153"/>
      <c r="E24" s="125"/>
      <c r="F24" s="126"/>
      <c r="G24" s="125"/>
      <c r="H24" s="160">
        <f>H25+H26+H27+H28</f>
        <v>29104.2</v>
      </c>
      <c r="I24" s="160">
        <f>I25+I26+I27+I28</f>
        <v>29104.2</v>
      </c>
      <c r="J24" s="160">
        <f>J25+J26+J27+J28</f>
        <v>29104.2</v>
      </c>
    </row>
    <row r="25" spans="1:11" s="105" customFormat="1" ht="15.75">
      <c r="A25" s="324"/>
      <c r="B25" s="324"/>
      <c r="C25" s="119" t="s">
        <v>117</v>
      </c>
      <c r="D25" s="150"/>
      <c r="E25" s="90"/>
      <c r="F25" s="90"/>
      <c r="G25" s="107"/>
      <c r="H25" s="84"/>
      <c r="I25" s="84"/>
      <c r="J25" s="84"/>
    </row>
    <row r="26" spans="1:11" s="105" customFormat="1" ht="15.75">
      <c r="A26" s="324"/>
      <c r="B26" s="324"/>
      <c r="C26" s="119" t="s">
        <v>134</v>
      </c>
      <c r="D26" s="150" t="s">
        <v>86</v>
      </c>
      <c r="E26" s="90" t="s">
        <v>84</v>
      </c>
      <c r="F26" s="90" t="s">
        <v>416</v>
      </c>
      <c r="G26" s="107"/>
      <c r="H26" s="166">
        <v>125</v>
      </c>
      <c r="I26" s="166">
        <v>125</v>
      </c>
      <c r="J26" s="166">
        <v>125</v>
      </c>
    </row>
    <row r="27" spans="1:11" s="105" customFormat="1" ht="15.75">
      <c r="A27" s="324"/>
      <c r="B27" s="324"/>
      <c r="C27" s="119" t="s">
        <v>82</v>
      </c>
      <c r="D27" s="150" t="s">
        <v>86</v>
      </c>
      <c r="E27" s="90" t="s">
        <v>84</v>
      </c>
      <c r="F27" s="90" t="s">
        <v>416</v>
      </c>
      <c r="G27" s="107"/>
      <c r="H27" s="100">
        <f>28847.6+42.4</f>
        <v>28890</v>
      </c>
      <c r="I27" s="100">
        <f t="shared" ref="I27:J27" si="2">28847.6+42.4</f>
        <v>28890</v>
      </c>
      <c r="J27" s="100">
        <f t="shared" si="2"/>
        <v>28890</v>
      </c>
    </row>
    <row r="28" spans="1:11" s="105" customFormat="1" ht="15.75">
      <c r="A28" s="324"/>
      <c r="B28" s="324"/>
      <c r="C28" s="119" t="s">
        <v>87</v>
      </c>
      <c r="D28" s="150"/>
      <c r="E28" s="90"/>
      <c r="F28" s="90"/>
      <c r="G28" s="107"/>
      <c r="H28" s="101">
        <v>89.2</v>
      </c>
      <c r="I28" s="101">
        <v>89.2</v>
      </c>
      <c r="J28" s="101">
        <v>89.2</v>
      </c>
    </row>
    <row r="29" spans="1:11" s="105" customFormat="1" ht="18.75" customHeight="1">
      <c r="A29" s="324" t="s">
        <v>63</v>
      </c>
      <c r="B29" s="324" t="s">
        <v>184</v>
      </c>
      <c r="C29" s="119" t="s">
        <v>85</v>
      </c>
      <c r="D29" s="154"/>
      <c r="E29" s="107"/>
      <c r="F29" s="107"/>
      <c r="G29" s="107"/>
      <c r="H29" s="163">
        <f>H30+H31+H32+H33</f>
        <v>3538.8</v>
      </c>
      <c r="I29" s="163">
        <f>I30+I31+I32+I33</f>
        <v>3538.8</v>
      </c>
      <c r="J29" s="163">
        <f>J30+J31+J32+J33</f>
        <v>3538.8</v>
      </c>
    </row>
    <row r="30" spans="1:11" s="105" customFormat="1" ht="15.75">
      <c r="A30" s="324"/>
      <c r="B30" s="324"/>
      <c r="C30" s="119" t="s">
        <v>117</v>
      </c>
      <c r="D30" s="154"/>
      <c r="E30" s="107"/>
      <c r="F30" s="107"/>
      <c r="G30" s="107"/>
      <c r="H30" s="102"/>
      <c r="I30" s="102"/>
      <c r="J30" s="102"/>
    </row>
    <row r="31" spans="1:11" s="105" customFormat="1" ht="15.75">
      <c r="A31" s="324"/>
      <c r="B31" s="324"/>
      <c r="C31" s="119" t="s">
        <v>134</v>
      </c>
      <c r="D31" s="154">
        <v>924</v>
      </c>
      <c r="E31" s="90" t="s">
        <v>84</v>
      </c>
      <c r="F31" s="90" t="s">
        <v>266</v>
      </c>
      <c r="G31" s="107">
        <v>244</v>
      </c>
      <c r="H31" s="100">
        <v>3538.8</v>
      </c>
      <c r="I31" s="100">
        <v>3538.8</v>
      </c>
      <c r="J31" s="100">
        <v>3538.8</v>
      </c>
    </row>
    <row r="32" spans="1:11" s="105" customFormat="1" ht="15.75">
      <c r="A32" s="324"/>
      <c r="B32" s="324"/>
      <c r="C32" s="119" t="s">
        <v>82</v>
      </c>
      <c r="D32" s="154"/>
      <c r="E32" s="107"/>
      <c r="F32" s="107"/>
      <c r="G32" s="107"/>
      <c r="H32" s="187"/>
      <c r="I32" s="187"/>
      <c r="J32" s="187"/>
    </row>
    <row r="33" spans="1:10" s="105" customFormat="1" ht="16.5" thickBot="1">
      <c r="A33" s="345"/>
      <c r="B33" s="345"/>
      <c r="C33" s="120" t="s">
        <v>87</v>
      </c>
      <c r="D33" s="155"/>
      <c r="E33" s="121"/>
      <c r="F33" s="121"/>
      <c r="G33" s="121"/>
      <c r="H33" s="85"/>
      <c r="I33" s="85"/>
      <c r="J33" s="85"/>
    </row>
    <row r="34" spans="1:10" s="105" customFormat="1" ht="18.75" customHeight="1">
      <c r="A34" s="319" t="s">
        <v>64</v>
      </c>
      <c r="B34" s="316" t="s">
        <v>22</v>
      </c>
      <c r="C34" s="129" t="s">
        <v>85</v>
      </c>
      <c r="D34" s="153"/>
      <c r="E34" s="125"/>
      <c r="F34" s="125"/>
      <c r="G34" s="125"/>
      <c r="H34" s="160">
        <f>H35+H36+H37+H38</f>
        <v>584839.70499999996</v>
      </c>
      <c r="I34" s="160">
        <f t="shared" ref="I34:J34" si="3">I35+I36+I37+I38</f>
        <v>584440.26399999997</v>
      </c>
      <c r="J34" s="160">
        <f t="shared" si="3"/>
        <v>584440.26399999997</v>
      </c>
    </row>
    <row r="35" spans="1:10" s="105" customFormat="1" ht="15.75">
      <c r="A35" s="320"/>
      <c r="B35" s="324"/>
      <c r="C35" s="110" t="s">
        <v>117</v>
      </c>
      <c r="D35" s="151"/>
      <c r="E35" s="113"/>
      <c r="F35" s="113"/>
      <c r="G35" s="111"/>
      <c r="H35" s="93">
        <f>H40+H45+H50+H55+H60+H65+H70+H75+H80+H85+H90+H95+H100+H105</f>
        <v>50765.31</v>
      </c>
      <c r="I35" s="93">
        <f t="shared" ref="I35:J35" si="4">I40+I45+I50+I55+I60+I65+I70+I75+I80+I85+I90+I95+I100+I105</f>
        <v>50609.77</v>
      </c>
      <c r="J35" s="93">
        <f t="shared" si="4"/>
        <v>50609.77</v>
      </c>
    </row>
    <row r="36" spans="1:10" s="105" customFormat="1" ht="15.75">
      <c r="A36" s="320"/>
      <c r="B36" s="324"/>
      <c r="C36" s="110" t="s">
        <v>134</v>
      </c>
      <c r="D36" s="151"/>
      <c r="E36" s="113"/>
      <c r="F36" s="113"/>
      <c r="G36" s="111"/>
      <c r="H36" s="93">
        <f t="shared" ref="H36:J38" si="5">H41+H46+H51+H56+H61+H66+H71+H76+H81+H86+H91+H96+H101+H106</f>
        <v>394251.39499999996</v>
      </c>
      <c r="I36" s="93">
        <f>I41+I46+I51+I56+I61+I66+I71+I76+I81+I86+I91+I96+I101+I106</f>
        <v>394007.49400000001</v>
      </c>
      <c r="J36" s="93">
        <f t="shared" si="5"/>
        <v>394007.49400000001</v>
      </c>
    </row>
    <row r="37" spans="1:10" s="105" customFormat="1" ht="15.75">
      <c r="A37" s="320"/>
      <c r="B37" s="324"/>
      <c r="C37" s="110" t="s">
        <v>82</v>
      </c>
      <c r="D37" s="151"/>
      <c r="E37" s="113"/>
      <c r="F37" s="113"/>
      <c r="G37" s="111"/>
      <c r="H37" s="93">
        <f t="shared" si="5"/>
        <v>139072.30000000002</v>
      </c>
      <c r="I37" s="93">
        <f t="shared" si="5"/>
        <v>139072.30000000002</v>
      </c>
      <c r="J37" s="93">
        <f t="shared" si="5"/>
        <v>139072.30000000002</v>
      </c>
    </row>
    <row r="38" spans="1:10" s="105" customFormat="1" ht="15.75">
      <c r="A38" s="320"/>
      <c r="B38" s="324"/>
      <c r="C38" s="110" t="s">
        <v>87</v>
      </c>
      <c r="D38" s="151"/>
      <c r="E38" s="113"/>
      <c r="F38" s="113"/>
      <c r="G38" s="111"/>
      <c r="H38" s="93">
        <f t="shared" si="5"/>
        <v>750.7</v>
      </c>
      <c r="I38" s="93">
        <f t="shared" si="5"/>
        <v>750.7</v>
      </c>
      <c r="J38" s="93">
        <f t="shared" si="5"/>
        <v>750.7</v>
      </c>
    </row>
    <row r="39" spans="1:10" s="105" customFormat="1" ht="15.75">
      <c r="A39" s="324" t="s">
        <v>129</v>
      </c>
      <c r="B39" s="324" t="s">
        <v>24</v>
      </c>
      <c r="C39" s="124" t="s">
        <v>85</v>
      </c>
      <c r="D39" s="149"/>
      <c r="E39" s="107"/>
      <c r="F39" s="107"/>
      <c r="G39" s="107"/>
      <c r="H39" s="162">
        <f>H40+H41+H42+H43</f>
        <v>9397.2999999999993</v>
      </c>
      <c r="I39" s="162">
        <f t="shared" ref="I39:J39" si="6">I40+I41+I42+I43</f>
        <v>9397.2999999999993</v>
      </c>
      <c r="J39" s="162">
        <f t="shared" si="6"/>
        <v>9397.2999999999993</v>
      </c>
    </row>
    <row r="40" spans="1:10" s="105" customFormat="1" ht="15.75">
      <c r="A40" s="324"/>
      <c r="B40" s="324"/>
      <c r="C40" s="119" t="s">
        <v>117</v>
      </c>
      <c r="D40" s="149"/>
      <c r="E40" s="107"/>
      <c r="F40" s="107"/>
      <c r="G40" s="107"/>
      <c r="H40" s="95"/>
      <c r="I40" s="95"/>
      <c r="J40" s="95"/>
    </row>
    <row r="41" spans="1:10" s="105" customFormat="1" ht="15.75">
      <c r="A41" s="324"/>
      <c r="B41" s="324"/>
      <c r="C41" s="119" t="s">
        <v>134</v>
      </c>
      <c r="D41" s="149"/>
      <c r="E41" s="107"/>
      <c r="F41" s="107"/>
      <c r="G41" s="107"/>
      <c r="H41" s="95"/>
      <c r="I41" s="95"/>
      <c r="J41" s="95"/>
    </row>
    <row r="42" spans="1:10" s="105" customFormat="1" ht="15.75">
      <c r="A42" s="324"/>
      <c r="B42" s="324"/>
      <c r="C42" s="119" t="s">
        <v>82</v>
      </c>
      <c r="D42" s="149" t="s">
        <v>86</v>
      </c>
      <c r="E42" s="90" t="s">
        <v>90</v>
      </c>
      <c r="F42" s="90" t="s">
        <v>307</v>
      </c>
      <c r="G42" s="107"/>
      <c r="H42" s="100">
        <v>9397.2999999999993</v>
      </c>
      <c r="I42" s="100">
        <v>9397.2999999999993</v>
      </c>
      <c r="J42" s="100">
        <v>9397.2999999999993</v>
      </c>
    </row>
    <row r="43" spans="1:10" s="105" customFormat="1" ht="15.75">
      <c r="A43" s="324"/>
      <c r="B43" s="324"/>
      <c r="C43" s="119" t="s">
        <v>87</v>
      </c>
      <c r="D43" s="149"/>
      <c r="E43" s="107"/>
      <c r="F43" s="107"/>
      <c r="G43" s="107"/>
      <c r="H43" s="95"/>
      <c r="I43" s="95"/>
      <c r="J43" s="95"/>
    </row>
    <row r="44" spans="1:10" s="105" customFormat="1" ht="18.75" customHeight="1">
      <c r="A44" s="324" t="s">
        <v>160</v>
      </c>
      <c r="B44" s="324" t="s">
        <v>67</v>
      </c>
      <c r="C44" s="124" t="s">
        <v>85</v>
      </c>
      <c r="D44" s="149"/>
      <c r="E44" s="107"/>
      <c r="F44" s="107"/>
      <c r="G44" s="107"/>
      <c r="H44" s="162">
        <f>H45+H46+H47+H48</f>
        <v>143409.70000000001</v>
      </c>
      <c r="I44" s="162">
        <f>I45+I46+I47+I48</f>
        <v>143409.70000000001</v>
      </c>
      <c r="J44" s="162">
        <f>J45+J46+J47+J48</f>
        <v>143409.70000000001</v>
      </c>
    </row>
    <row r="45" spans="1:10" s="105" customFormat="1" ht="15.75">
      <c r="A45" s="324"/>
      <c r="B45" s="324"/>
      <c r="C45" s="119" t="s">
        <v>117</v>
      </c>
      <c r="D45" s="149"/>
      <c r="E45" s="90"/>
      <c r="F45" s="90"/>
      <c r="G45" s="107"/>
      <c r="H45" s="95"/>
      <c r="I45" s="95"/>
      <c r="J45" s="95"/>
    </row>
    <row r="46" spans="1:10" s="105" customFormat="1" ht="15.75">
      <c r="A46" s="324"/>
      <c r="B46" s="324"/>
      <c r="C46" s="119" t="s">
        <v>134</v>
      </c>
      <c r="D46" s="149" t="s">
        <v>86</v>
      </c>
      <c r="E46" s="90" t="s">
        <v>90</v>
      </c>
      <c r="F46" s="90" t="s">
        <v>263</v>
      </c>
      <c r="G46" s="107"/>
      <c r="H46" s="101">
        <v>21850</v>
      </c>
      <c r="I46" s="101">
        <v>21850</v>
      </c>
      <c r="J46" s="101">
        <v>21850</v>
      </c>
    </row>
    <row r="47" spans="1:10" s="105" customFormat="1" ht="15.75">
      <c r="A47" s="324"/>
      <c r="B47" s="324"/>
      <c r="C47" s="119" t="s">
        <v>82</v>
      </c>
      <c r="D47" s="149" t="s">
        <v>86</v>
      </c>
      <c r="E47" s="90" t="s">
        <v>90</v>
      </c>
      <c r="F47" s="90" t="s">
        <v>263</v>
      </c>
      <c r="G47" s="107"/>
      <c r="H47" s="101">
        <v>121471.1</v>
      </c>
      <c r="I47" s="101">
        <v>121471.1</v>
      </c>
      <c r="J47" s="101">
        <v>121471.1</v>
      </c>
    </row>
    <row r="48" spans="1:10" s="105" customFormat="1" ht="15.75">
      <c r="A48" s="324"/>
      <c r="B48" s="324"/>
      <c r="C48" s="119" t="s">
        <v>87</v>
      </c>
      <c r="D48" s="149" t="s">
        <v>86</v>
      </c>
      <c r="E48" s="90" t="s">
        <v>90</v>
      </c>
      <c r="F48" s="90" t="s">
        <v>263</v>
      </c>
      <c r="G48" s="107"/>
      <c r="H48" s="166">
        <v>88.6</v>
      </c>
      <c r="I48" s="166">
        <v>88.6</v>
      </c>
      <c r="J48" s="166">
        <v>88.6</v>
      </c>
    </row>
    <row r="49" spans="1:11" s="105" customFormat="1" ht="21.75" customHeight="1">
      <c r="A49" s="324" t="s">
        <v>91</v>
      </c>
      <c r="B49" s="324" t="s">
        <v>186</v>
      </c>
      <c r="C49" s="124" t="s">
        <v>85</v>
      </c>
      <c r="D49" s="149"/>
      <c r="E49" s="107"/>
      <c r="F49" s="107"/>
      <c r="G49" s="107"/>
      <c r="H49" s="162">
        <f>H50+H51+H52+H53</f>
        <v>364498.5</v>
      </c>
      <c r="I49" s="162">
        <f>I50+I51+I52+I53</f>
        <v>364498.5</v>
      </c>
      <c r="J49" s="162">
        <f>J50+J51+J52+J53</f>
        <v>364498.5</v>
      </c>
    </row>
    <row r="50" spans="1:11" s="105" customFormat="1" ht="19.5" customHeight="1">
      <c r="A50" s="324"/>
      <c r="B50" s="324"/>
      <c r="C50" s="119" t="s">
        <v>117</v>
      </c>
      <c r="D50" s="149"/>
      <c r="E50" s="107"/>
      <c r="F50" s="107"/>
      <c r="G50" s="107"/>
      <c r="H50" s="95"/>
      <c r="I50" s="95"/>
      <c r="J50" s="95"/>
    </row>
    <row r="51" spans="1:11" s="105" customFormat="1" ht="20.25" customHeight="1">
      <c r="A51" s="324"/>
      <c r="B51" s="324"/>
      <c r="C51" s="119" t="s">
        <v>134</v>
      </c>
      <c r="D51" s="149" t="s">
        <v>86</v>
      </c>
      <c r="E51" s="90" t="s">
        <v>90</v>
      </c>
      <c r="F51" s="90" t="s">
        <v>262</v>
      </c>
      <c r="G51" s="107"/>
      <c r="H51" s="100">
        <v>364498.5</v>
      </c>
      <c r="I51" s="100">
        <v>364498.5</v>
      </c>
      <c r="J51" s="100">
        <v>364498.5</v>
      </c>
    </row>
    <row r="52" spans="1:11" s="105" customFormat="1" ht="19.5" customHeight="1">
      <c r="A52" s="324"/>
      <c r="B52" s="324"/>
      <c r="C52" s="119" t="s">
        <v>82</v>
      </c>
      <c r="D52" s="149"/>
      <c r="E52" s="107"/>
      <c r="F52" s="107"/>
      <c r="G52" s="107"/>
      <c r="H52" s="95"/>
      <c r="I52" s="95"/>
      <c r="J52" s="95"/>
    </row>
    <row r="53" spans="1:11" s="105" customFormat="1" ht="18.75" customHeight="1">
      <c r="A53" s="324"/>
      <c r="B53" s="324"/>
      <c r="C53" s="119" t="s">
        <v>87</v>
      </c>
      <c r="D53" s="149"/>
      <c r="E53" s="107"/>
      <c r="F53" s="107"/>
      <c r="G53" s="107"/>
      <c r="H53" s="95"/>
      <c r="I53" s="95"/>
      <c r="J53" s="95"/>
    </row>
    <row r="54" spans="1:11" s="105" customFormat="1" ht="21" customHeight="1">
      <c r="A54" s="324" t="s">
        <v>92</v>
      </c>
      <c r="B54" s="308" t="s">
        <v>29</v>
      </c>
      <c r="C54" s="119" t="s">
        <v>85</v>
      </c>
      <c r="D54" s="149"/>
      <c r="E54" s="107"/>
      <c r="F54" s="107"/>
      <c r="G54" s="107"/>
      <c r="H54" s="162">
        <f>H55+H56+H57+H58</f>
        <v>934.2</v>
      </c>
      <c r="I54" s="162">
        <f>I55+I56+I57+I58</f>
        <v>934.2</v>
      </c>
      <c r="J54" s="162">
        <f>J55+J56+J57+J58</f>
        <v>934.2</v>
      </c>
    </row>
    <row r="55" spans="1:11" s="105" customFormat="1" ht="15.75">
      <c r="A55" s="324"/>
      <c r="B55" s="309"/>
      <c r="C55" s="119" t="s">
        <v>117</v>
      </c>
      <c r="D55" s="149"/>
      <c r="E55" s="107"/>
      <c r="F55" s="107"/>
      <c r="G55" s="107"/>
      <c r="H55" s="95"/>
      <c r="I55" s="95"/>
      <c r="J55" s="95"/>
    </row>
    <row r="56" spans="1:11" s="105" customFormat="1" ht="15.75">
      <c r="A56" s="324"/>
      <c r="B56" s="309"/>
      <c r="C56" s="119" t="s">
        <v>134</v>
      </c>
      <c r="D56" s="149" t="s">
        <v>86</v>
      </c>
      <c r="E56" s="90" t="s">
        <v>90</v>
      </c>
      <c r="F56" s="90" t="s">
        <v>260</v>
      </c>
      <c r="G56" s="107"/>
      <c r="H56" s="100">
        <v>702</v>
      </c>
      <c r="I56" s="100">
        <v>702</v>
      </c>
      <c r="J56" s="100">
        <v>702</v>
      </c>
    </row>
    <row r="57" spans="1:11" s="105" customFormat="1" ht="20.25" customHeight="1">
      <c r="A57" s="324"/>
      <c r="B57" s="309"/>
      <c r="C57" s="119" t="s">
        <v>82</v>
      </c>
      <c r="D57" s="149" t="s">
        <v>86</v>
      </c>
      <c r="E57" s="90" t="s">
        <v>90</v>
      </c>
      <c r="F57" s="90" t="s">
        <v>261</v>
      </c>
      <c r="G57" s="107"/>
      <c r="H57" s="100">
        <v>232.2</v>
      </c>
      <c r="I57" s="100">
        <v>232.2</v>
      </c>
      <c r="J57" s="100">
        <v>232.2</v>
      </c>
    </row>
    <row r="58" spans="1:11" s="105" customFormat="1" ht="16.5" thickBot="1">
      <c r="A58" s="314"/>
      <c r="B58" s="309"/>
      <c r="C58" s="120" t="s">
        <v>87</v>
      </c>
      <c r="D58" s="156"/>
      <c r="E58" s="109"/>
      <c r="F58" s="109"/>
      <c r="G58" s="109"/>
      <c r="H58" s="127"/>
      <c r="I58" s="127"/>
      <c r="J58" s="127"/>
    </row>
    <row r="59" spans="1:11" s="105" customFormat="1" ht="15.75">
      <c r="A59" s="324" t="s">
        <v>207</v>
      </c>
      <c r="B59" s="334" t="s">
        <v>173</v>
      </c>
      <c r="C59" s="119" t="s">
        <v>85</v>
      </c>
      <c r="D59" s="149"/>
      <c r="E59" s="107"/>
      <c r="F59" s="107"/>
      <c r="G59" s="107"/>
      <c r="H59" s="162">
        <f>H60+H61+H62+H63</f>
        <v>11207.4</v>
      </c>
      <c r="I59" s="162">
        <f>I60+I61+I62+I63</f>
        <v>11158.7</v>
      </c>
      <c r="J59" s="162">
        <f>J60+J61+J62+J63</f>
        <v>11158.7</v>
      </c>
    </row>
    <row r="60" spans="1:11" s="105" customFormat="1" ht="15.75">
      <c r="A60" s="324"/>
      <c r="B60" s="334"/>
      <c r="C60" s="119" t="s">
        <v>117</v>
      </c>
      <c r="D60" s="149"/>
      <c r="E60" s="107"/>
      <c r="F60" s="107"/>
      <c r="G60" s="107"/>
      <c r="H60" s="95"/>
      <c r="I60" s="95"/>
      <c r="J60" s="95"/>
    </row>
    <row r="61" spans="1:11" s="105" customFormat="1" ht="15.75">
      <c r="A61" s="324"/>
      <c r="B61" s="334"/>
      <c r="C61" s="119" t="s">
        <v>134</v>
      </c>
      <c r="D61" s="149" t="s">
        <v>86</v>
      </c>
      <c r="E61" s="90" t="s">
        <v>90</v>
      </c>
      <c r="F61" s="90" t="s">
        <v>310</v>
      </c>
      <c r="G61" s="107">
        <v>244</v>
      </c>
      <c r="H61" s="100">
        <v>2617.5</v>
      </c>
      <c r="I61" s="100">
        <v>2568.8000000000002</v>
      </c>
      <c r="J61" s="100">
        <v>2568.8000000000002</v>
      </c>
      <c r="K61" s="246">
        <f>H61-I61</f>
        <v>48.699999999999818</v>
      </c>
    </row>
    <row r="62" spans="1:11" s="105" customFormat="1" ht="15.75">
      <c r="A62" s="324"/>
      <c r="B62" s="334"/>
      <c r="C62" s="119" t="s">
        <v>82</v>
      </c>
      <c r="D62" s="149" t="s">
        <v>86</v>
      </c>
      <c r="E62" s="90" t="s">
        <v>90</v>
      </c>
      <c r="F62" s="90" t="s">
        <v>309</v>
      </c>
      <c r="G62" s="107">
        <v>244</v>
      </c>
      <c r="H62" s="100">
        <v>7927.8</v>
      </c>
      <c r="I62" s="100">
        <v>7927.8</v>
      </c>
      <c r="J62" s="100">
        <v>7927.8</v>
      </c>
    </row>
    <row r="63" spans="1:11" s="105" customFormat="1" ht="15.75">
      <c r="A63" s="324"/>
      <c r="B63" s="334"/>
      <c r="C63" s="142" t="s">
        <v>87</v>
      </c>
      <c r="D63" s="149"/>
      <c r="E63" s="107"/>
      <c r="F63" s="107"/>
      <c r="G63" s="107"/>
      <c r="H63" s="166">
        <v>662.1</v>
      </c>
      <c r="I63" s="166">
        <v>662.1</v>
      </c>
      <c r="J63" s="166">
        <v>662.1</v>
      </c>
    </row>
    <row r="64" spans="1:11" s="105" customFormat="1" ht="15.75">
      <c r="A64" s="324" t="s">
        <v>303</v>
      </c>
      <c r="B64" s="326" t="s">
        <v>356</v>
      </c>
      <c r="C64" s="119" t="s">
        <v>85</v>
      </c>
      <c r="D64" s="157"/>
      <c r="E64" s="125"/>
      <c r="F64" s="125"/>
      <c r="G64" s="125"/>
      <c r="H64" s="164">
        <f>H65+H66+H67+H68</f>
        <v>0</v>
      </c>
      <c r="I64" s="164">
        <f>I65+I66+I67+I68</f>
        <v>0</v>
      </c>
      <c r="J64" s="164">
        <f>J65+J66+J67+J68</f>
        <v>0</v>
      </c>
    </row>
    <row r="65" spans="1:11" s="105" customFormat="1" ht="15.75">
      <c r="A65" s="324"/>
      <c r="B65" s="326"/>
      <c r="C65" s="119" t="s">
        <v>117</v>
      </c>
      <c r="D65" s="157" t="s">
        <v>86</v>
      </c>
      <c r="E65" s="90" t="s">
        <v>90</v>
      </c>
      <c r="F65" s="125" t="s">
        <v>308</v>
      </c>
      <c r="G65" s="125">
        <v>244</v>
      </c>
      <c r="H65" s="100"/>
      <c r="I65" s="100"/>
      <c r="J65" s="100"/>
    </row>
    <row r="66" spans="1:11" s="105" customFormat="1" ht="15.75">
      <c r="A66" s="324"/>
      <c r="B66" s="326"/>
      <c r="C66" s="119" t="s">
        <v>134</v>
      </c>
      <c r="D66" s="157" t="s">
        <v>86</v>
      </c>
      <c r="E66" s="90" t="s">
        <v>90</v>
      </c>
      <c r="F66" s="125" t="s">
        <v>308</v>
      </c>
      <c r="G66" s="125">
        <v>244</v>
      </c>
      <c r="H66" s="100"/>
      <c r="I66" s="100"/>
      <c r="J66" s="100"/>
    </row>
    <row r="67" spans="1:11" s="105" customFormat="1" ht="15.75">
      <c r="A67" s="324"/>
      <c r="B67" s="326"/>
      <c r="C67" s="119" t="s">
        <v>82</v>
      </c>
      <c r="D67" s="157" t="s">
        <v>86</v>
      </c>
      <c r="E67" s="90" t="s">
        <v>90</v>
      </c>
      <c r="F67" s="125" t="s">
        <v>308</v>
      </c>
      <c r="G67" s="125">
        <v>244</v>
      </c>
      <c r="H67" s="100"/>
      <c r="I67" s="100"/>
      <c r="J67" s="100"/>
    </row>
    <row r="68" spans="1:11" s="105" customFormat="1" ht="16.5" thickBot="1">
      <c r="A68" s="324"/>
      <c r="B68" s="335"/>
      <c r="C68" s="119" t="s">
        <v>87</v>
      </c>
      <c r="D68" s="157"/>
      <c r="E68" s="125"/>
      <c r="F68" s="125"/>
      <c r="G68" s="125"/>
      <c r="H68" s="128"/>
      <c r="I68" s="128"/>
      <c r="J68" s="128"/>
    </row>
    <row r="69" spans="1:11" s="105" customFormat="1" ht="15.75">
      <c r="A69" s="324" t="s">
        <v>313</v>
      </c>
      <c r="B69" s="311" t="s">
        <v>317</v>
      </c>
      <c r="C69" s="119" t="s">
        <v>85</v>
      </c>
      <c r="D69" s="157"/>
      <c r="E69" s="125"/>
      <c r="F69" s="125"/>
      <c r="G69" s="125"/>
      <c r="H69" s="164">
        <f>H70+H71+H72+H73</f>
        <v>0</v>
      </c>
      <c r="I69" s="164">
        <f t="shared" ref="I69:J69" si="7">I70+I71+I72+I73</f>
        <v>0</v>
      </c>
      <c r="J69" s="164">
        <f t="shared" si="7"/>
        <v>0</v>
      </c>
    </row>
    <row r="70" spans="1:11" s="105" customFormat="1" ht="15.75">
      <c r="A70" s="324"/>
      <c r="B70" s="312"/>
      <c r="C70" s="119" t="s">
        <v>117</v>
      </c>
      <c r="D70" s="157" t="s">
        <v>86</v>
      </c>
      <c r="E70" s="90" t="s">
        <v>90</v>
      </c>
      <c r="F70" s="125" t="s">
        <v>323</v>
      </c>
      <c r="G70" s="125">
        <v>242</v>
      </c>
      <c r="H70" s="181"/>
      <c r="I70" s="181"/>
      <c r="J70" s="181"/>
    </row>
    <row r="71" spans="1:11" s="105" customFormat="1" ht="15.75">
      <c r="A71" s="324"/>
      <c r="B71" s="312"/>
      <c r="C71" s="119" t="s">
        <v>134</v>
      </c>
      <c r="D71" s="157" t="s">
        <v>86</v>
      </c>
      <c r="E71" s="90" t="s">
        <v>90</v>
      </c>
      <c r="F71" s="125" t="s">
        <v>323</v>
      </c>
      <c r="G71" s="125">
        <v>242</v>
      </c>
      <c r="H71" s="181"/>
      <c r="I71" s="181"/>
      <c r="J71" s="181"/>
    </row>
    <row r="72" spans="1:11" s="105" customFormat="1" ht="15.75">
      <c r="A72" s="324"/>
      <c r="B72" s="312"/>
      <c r="C72" s="119" t="s">
        <v>82</v>
      </c>
      <c r="D72" s="157" t="s">
        <v>86</v>
      </c>
      <c r="E72" s="90" t="s">
        <v>90</v>
      </c>
      <c r="F72" s="125" t="s">
        <v>323</v>
      </c>
      <c r="G72" s="125">
        <v>242</v>
      </c>
      <c r="H72" s="181"/>
      <c r="I72" s="181"/>
      <c r="J72" s="181"/>
    </row>
    <row r="73" spans="1:11" s="105" customFormat="1" ht="15.75">
      <c r="A73" s="324"/>
      <c r="B73" s="313"/>
      <c r="C73" s="119" t="s">
        <v>87</v>
      </c>
      <c r="D73" s="157"/>
      <c r="E73" s="125"/>
      <c r="F73" s="125"/>
      <c r="G73" s="125"/>
      <c r="H73" s="128"/>
      <c r="I73" s="128"/>
      <c r="J73" s="128"/>
    </row>
    <row r="74" spans="1:11" s="105" customFormat="1" ht="15.75">
      <c r="A74" s="324" t="s">
        <v>314</v>
      </c>
      <c r="B74" s="311" t="s">
        <v>318</v>
      </c>
      <c r="C74" s="119" t="s">
        <v>85</v>
      </c>
      <c r="D74" s="157"/>
      <c r="E74" s="125"/>
      <c r="F74" s="125"/>
      <c r="G74" s="125"/>
      <c r="H74" s="164">
        <f t="shared" ref="H74:I74" si="8">H75+H76+H77+H78</f>
        <v>13939.300000000001</v>
      </c>
      <c r="I74" s="164">
        <f t="shared" si="8"/>
        <v>13939.300000000001</v>
      </c>
      <c r="J74" s="164">
        <f>J75+J76+J77+J78</f>
        <v>13939.300000000001</v>
      </c>
    </row>
    <row r="75" spans="1:11" s="105" customFormat="1" ht="15.75">
      <c r="A75" s="324"/>
      <c r="B75" s="312"/>
      <c r="C75" s="119" t="s">
        <v>117</v>
      </c>
      <c r="D75" s="157" t="s">
        <v>86</v>
      </c>
      <c r="E75" s="90" t="s">
        <v>90</v>
      </c>
      <c r="F75" s="125" t="s">
        <v>324</v>
      </c>
      <c r="G75" s="125">
        <v>244</v>
      </c>
      <c r="H75" s="198">
        <v>11970.86</v>
      </c>
      <c r="I75" s="198">
        <v>11970.86</v>
      </c>
      <c r="J75" s="198">
        <v>11970.86</v>
      </c>
    </row>
    <row r="76" spans="1:11" s="105" customFormat="1" ht="15.75">
      <c r="A76" s="324"/>
      <c r="B76" s="312"/>
      <c r="C76" s="119" t="s">
        <v>134</v>
      </c>
      <c r="D76" s="157" t="s">
        <v>86</v>
      </c>
      <c r="E76" s="90" t="s">
        <v>90</v>
      </c>
      <c r="F76" s="125" t="s">
        <v>324</v>
      </c>
      <c r="G76" s="125">
        <v>244</v>
      </c>
      <c r="H76" s="198">
        <v>1948.74</v>
      </c>
      <c r="I76" s="198">
        <v>1948.74</v>
      </c>
      <c r="J76" s="198">
        <v>1948.74</v>
      </c>
    </row>
    <row r="77" spans="1:11" s="105" customFormat="1" ht="15.75">
      <c r="A77" s="324"/>
      <c r="B77" s="312"/>
      <c r="C77" s="119" t="s">
        <v>82</v>
      </c>
      <c r="D77" s="157" t="s">
        <v>86</v>
      </c>
      <c r="E77" s="90" t="s">
        <v>90</v>
      </c>
      <c r="F77" s="125" t="s">
        <v>324</v>
      </c>
      <c r="G77" s="125">
        <v>244</v>
      </c>
      <c r="H77" s="181">
        <v>19.7</v>
      </c>
      <c r="I77" s="181">
        <v>19.7</v>
      </c>
      <c r="J77" s="181">
        <v>19.7</v>
      </c>
    </row>
    <row r="78" spans="1:11" s="105" customFormat="1" ht="15.75">
      <c r="A78" s="324"/>
      <c r="B78" s="313"/>
      <c r="C78" s="119" t="s">
        <v>87</v>
      </c>
      <c r="D78" s="157"/>
      <c r="E78" s="125"/>
      <c r="F78" s="125"/>
      <c r="G78" s="125"/>
      <c r="H78" s="128"/>
      <c r="I78" s="128"/>
      <c r="J78" s="128"/>
    </row>
    <row r="79" spans="1:11" s="105" customFormat="1" ht="15.75">
      <c r="A79" s="324" t="s">
        <v>315</v>
      </c>
      <c r="B79" s="311" t="s">
        <v>319</v>
      </c>
      <c r="C79" s="119" t="s">
        <v>85</v>
      </c>
      <c r="D79" s="157"/>
      <c r="E79" s="125"/>
      <c r="F79" s="125"/>
      <c r="G79" s="125"/>
      <c r="H79" s="164">
        <f t="shared" ref="H79:I79" si="9">H80+H81+H82</f>
        <v>32487.1</v>
      </c>
      <c r="I79" s="164">
        <f t="shared" si="9"/>
        <v>32345.599999999999</v>
      </c>
      <c r="J79" s="164">
        <f>J80+J81+J82</f>
        <v>32345.599999999999</v>
      </c>
    </row>
    <row r="80" spans="1:11" s="105" customFormat="1" ht="15.75">
      <c r="A80" s="324"/>
      <c r="B80" s="312"/>
      <c r="C80" s="119" t="s">
        <v>117</v>
      </c>
      <c r="D80" s="157" t="s">
        <v>86</v>
      </c>
      <c r="E80" s="90" t="s">
        <v>90</v>
      </c>
      <c r="F80" s="126" t="s">
        <v>325</v>
      </c>
      <c r="G80" s="125">
        <v>111.119</v>
      </c>
      <c r="H80" s="181">
        <v>32487.1</v>
      </c>
      <c r="I80" s="181">
        <v>32345.599999999999</v>
      </c>
      <c r="J80" s="181">
        <v>32345.599999999999</v>
      </c>
      <c r="K80" s="247">
        <f>H80-I80</f>
        <v>141.5</v>
      </c>
    </row>
    <row r="81" spans="1:11" s="105" customFormat="1" ht="15.75">
      <c r="A81" s="324"/>
      <c r="B81" s="312"/>
      <c r="C81" s="119" t="s">
        <v>134</v>
      </c>
      <c r="D81" s="157"/>
      <c r="E81" s="125"/>
      <c r="F81" s="125"/>
      <c r="G81" s="125"/>
      <c r="H81" s="128"/>
      <c r="I81" s="128"/>
      <c r="J81" s="128"/>
    </row>
    <row r="82" spans="1:11" s="105" customFormat="1" ht="15.75">
      <c r="A82" s="324"/>
      <c r="B82" s="312"/>
      <c r="C82" s="119" t="s">
        <v>82</v>
      </c>
      <c r="D82" s="157"/>
      <c r="E82" s="125"/>
      <c r="F82" s="125"/>
      <c r="G82" s="125"/>
      <c r="H82" s="128"/>
      <c r="I82" s="128"/>
      <c r="J82" s="128"/>
    </row>
    <row r="83" spans="1:11" s="105" customFormat="1" ht="15.75">
      <c r="A83" s="324"/>
      <c r="B83" s="313"/>
      <c r="C83" s="119" t="s">
        <v>87</v>
      </c>
      <c r="D83" s="157"/>
      <c r="E83" s="125"/>
      <c r="F83" s="125"/>
      <c r="G83" s="125"/>
      <c r="H83" s="128"/>
      <c r="I83" s="128"/>
      <c r="J83" s="128"/>
    </row>
    <row r="84" spans="1:11" s="105" customFormat="1" ht="15.75">
      <c r="A84" s="324" t="s">
        <v>316</v>
      </c>
      <c r="B84" s="311" t="s">
        <v>320</v>
      </c>
      <c r="C84" s="119" t="s">
        <v>85</v>
      </c>
      <c r="D84" s="157"/>
      <c r="E84" s="125"/>
      <c r="F84" s="125"/>
      <c r="G84" s="125"/>
      <c r="H84" s="164">
        <f t="shared" ref="H84:I84" si="10">H85+H86+H87</f>
        <v>0</v>
      </c>
      <c r="I84" s="164">
        <f t="shared" si="10"/>
        <v>0</v>
      </c>
      <c r="J84" s="164">
        <f>J85+J86+J87</f>
        <v>0</v>
      </c>
    </row>
    <row r="85" spans="1:11" s="105" customFormat="1" ht="15.75">
      <c r="A85" s="324"/>
      <c r="B85" s="312"/>
      <c r="C85" s="119" t="s">
        <v>117</v>
      </c>
      <c r="D85" s="157" t="s">
        <v>86</v>
      </c>
      <c r="E85" s="90" t="s">
        <v>90</v>
      </c>
      <c r="F85" s="125" t="s">
        <v>326</v>
      </c>
      <c r="G85" s="125">
        <v>244</v>
      </c>
      <c r="H85" s="181"/>
      <c r="I85" s="181"/>
      <c r="J85" s="181"/>
    </row>
    <row r="86" spans="1:11" s="105" customFormat="1" ht="15.75">
      <c r="A86" s="324"/>
      <c r="B86" s="312"/>
      <c r="C86" s="119" t="s">
        <v>134</v>
      </c>
      <c r="D86" s="157" t="s">
        <v>86</v>
      </c>
      <c r="E86" s="90" t="s">
        <v>90</v>
      </c>
      <c r="F86" s="125" t="s">
        <v>326</v>
      </c>
      <c r="G86" s="125">
        <v>244</v>
      </c>
      <c r="H86" s="181"/>
      <c r="I86" s="181"/>
      <c r="J86" s="181"/>
    </row>
    <row r="87" spans="1:11" s="105" customFormat="1" ht="15.75">
      <c r="A87" s="324"/>
      <c r="B87" s="312"/>
      <c r="C87" s="119" t="s">
        <v>82</v>
      </c>
      <c r="D87" s="157" t="s">
        <v>86</v>
      </c>
      <c r="E87" s="90" t="s">
        <v>90</v>
      </c>
      <c r="F87" s="125" t="s">
        <v>326</v>
      </c>
      <c r="G87" s="125">
        <v>244</v>
      </c>
      <c r="H87" s="181"/>
      <c r="I87" s="181"/>
      <c r="J87" s="181"/>
    </row>
    <row r="88" spans="1:11" s="105" customFormat="1" ht="15.75">
      <c r="A88" s="324"/>
      <c r="B88" s="313"/>
      <c r="C88" s="119" t="s">
        <v>87</v>
      </c>
      <c r="D88" s="157"/>
      <c r="E88" s="125"/>
      <c r="F88" s="125"/>
      <c r="G88" s="125"/>
      <c r="H88" s="128"/>
      <c r="I88" s="128"/>
      <c r="J88" s="128"/>
    </row>
    <row r="89" spans="1:11" s="105" customFormat="1" ht="15.75">
      <c r="A89" s="308" t="s">
        <v>363</v>
      </c>
      <c r="B89" s="311" t="s">
        <v>364</v>
      </c>
      <c r="C89" s="119" t="s">
        <v>85</v>
      </c>
      <c r="D89" s="157"/>
      <c r="E89" s="125"/>
      <c r="F89" s="125"/>
      <c r="G89" s="125"/>
      <c r="H89" s="198">
        <f>H90+H91+H92+H93</f>
        <v>4074.33</v>
      </c>
      <c r="I89" s="198">
        <f t="shared" ref="I89:J89" si="11">I90+I91+I92+I93</f>
        <v>4073.79</v>
      </c>
      <c r="J89" s="198">
        <f t="shared" si="11"/>
        <v>4073.79</v>
      </c>
    </row>
    <row r="90" spans="1:11" s="105" customFormat="1" ht="15.75">
      <c r="A90" s="309"/>
      <c r="B90" s="312"/>
      <c r="C90" s="119" t="s">
        <v>117</v>
      </c>
      <c r="D90" s="157" t="s">
        <v>86</v>
      </c>
      <c r="E90" s="126" t="s">
        <v>115</v>
      </c>
      <c r="F90" s="126" t="s">
        <v>365</v>
      </c>
      <c r="G90" s="126" t="s">
        <v>366</v>
      </c>
      <c r="H90" s="198">
        <v>3992.85</v>
      </c>
      <c r="I90" s="198">
        <v>3992.31</v>
      </c>
      <c r="J90" s="198">
        <v>3992.31</v>
      </c>
      <c r="K90" s="246">
        <f>H90-I90</f>
        <v>0.53999999999996362</v>
      </c>
    </row>
    <row r="91" spans="1:11" s="105" customFormat="1" ht="15.75">
      <c r="A91" s="309"/>
      <c r="B91" s="312"/>
      <c r="C91" s="119" t="s">
        <v>134</v>
      </c>
      <c r="D91" s="157" t="s">
        <v>86</v>
      </c>
      <c r="E91" s="126" t="s">
        <v>115</v>
      </c>
      <c r="F91" s="126" t="s">
        <v>365</v>
      </c>
      <c r="G91" s="126" t="s">
        <v>366</v>
      </c>
      <c r="H91" s="198">
        <v>81.48</v>
      </c>
      <c r="I91" s="198">
        <v>81.48</v>
      </c>
      <c r="J91" s="198">
        <v>81.48</v>
      </c>
    </row>
    <row r="92" spans="1:11" s="105" customFormat="1" ht="15.75">
      <c r="A92" s="309"/>
      <c r="B92" s="312"/>
      <c r="C92" s="119" t="s">
        <v>82</v>
      </c>
      <c r="D92" s="157"/>
      <c r="E92" s="125"/>
      <c r="F92" s="125"/>
      <c r="G92" s="125"/>
      <c r="H92" s="128"/>
      <c r="I92" s="128"/>
      <c r="J92" s="128"/>
    </row>
    <row r="93" spans="1:11" s="105" customFormat="1" ht="15.75">
      <c r="A93" s="310"/>
      <c r="B93" s="313"/>
      <c r="C93" s="119" t="s">
        <v>87</v>
      </c>
      <c r="D93" s="157"/>
      <c r="E93" s="125"/>
      <c r="F93" s="125"/>
      <c r="G93" s="125"/>
      <c r="H93" s="128"/>
      <c r="I93" s="128"/>
      <c r="J93" s="128"/>
    </row>
    <row r="94" spans="1:11" s="105" customFormat="1" ht="15.75">
      <c r="A94" s="308" t="s">
        <v>378</v>
      </c>
      <c r="B94" s="311" t="s">
        <v>379</v>
      </c>
      <c r="C94" s="119" t="s">
        <v>85</v>
      </c>
      <c r="D94" s="157"/>
      <c r="E94" s="125"/>
      <c r="F94" s="125"/>
      <c r="G94" s="125"/>
      <c r="H94" s="248">
        <f>H95+H96+H97</f>
        <v>1804.4350000000002</v>
      </c>
      <c r="I94" s="248">
        <f t="shared" ref="I94:J94" si="12">I95+I96+I97</f>
        <v>1804.4340000000002</v>
      </c>
      <c r="J94" s="248">
        <f t="shared" si="12"/>
        <v>1804.4340000000002</v>
      </c>
    </row>
    <row r="95" spans="1:11" s="105" customFormat="1" ht="15.75">
      <c r="A95" s="309"/>
      <c r="B95" s="312"/>
      <c r="C95" s="119" t="s">
        <v>117</v>
      </c>
      <c r="D95" s="157" t="s">
        <v>86</v>
      </c>
      <c r="E95" s="90" t="s">
        <v>90</v>
      </c>
      <c r="F95" s="125" t="s">
        <v>417</v>
      </c>
      <c r="G95" s="125">
        <v>244</v>
      </c>
      <c r="H95" s="248">
        <v>1767.66</v>
      </c>
      <c r="I95" s="248">
        <v>1767.66</v>
      </c>
      <c r="J95" s="248">
        <v>1767.66</v>
      </c>
      <c r="K95" s="247">
        <f>H95-I95</f>
        <v>0</v>
      </c>
    </row>
    <row r="96" spans="1:11" s="105" customFormat="1" ht="15.75">
      <c r="A96" s="309"/>
      <c r="B96" s="312"/>
      <c r="C96" s="119" t="s">
        <v>134</v>
      </c>
      <c r="D96" s="157" t="s">
        <v>86</v>
      </c>
      <c r="E96" s="90" t="s">
        <v>90</v>
      </c>
      <c r="F96" s="125" t="s">
        <v>417</v>
      </c>
      <c r="G96" s="125">
        <v>244</v>
      </c>
      <c r="H96" s="248">
        <v>36.075000000000003</v>
      </c>
      <c r="I96" s="248">
        <v>36.073999999999998</v>
      </c>
      <c r="J96" s="248">
        <v>36.073999999999998</v>
      </c>
      <c r="K96" s="247">
        <f t="shared" ref="K96:K98" si="13">H96-I96</f>
        <v>1.0000000000047748E-3</v>
      </c>
    </row>
    <row r="97" spans="1:11" s="105" customFormat="1" ht="15.75">
      <c r="A97" s="309"/>
      <c r="B97" s="312"/>
      <c r="C97" s="119" t="s">
        <v>82</v>
      </c>
      <c r="D97" s="157" t="s">
        <v>86</v>
      </c>
      <c r="E97" s="90" t="s">
        <v>90</v>
      </c>
      <c r="F97" s="125" t="s">
        <v>417</v>
      </c>
      <c r="G97" s="125">
        <v>244</v>
      </c>
      <c r="H97" s="248">
        <v>0.7</v>
      </c>
      <c r="I97" s="248">
        <v>0.7</v>
      </c>
      <c r="J97" s="248">
        <v>0.7</v>
      </c>
      <c r="K97" s="247">
        <f t="shared" si="13"/>
        <v>0</v>
      </c>
    </row>
    <row r="98" spans="1:11" s="105" customFormat="1" ht="15.75">
      <c r="A98" s="310"/>
      <c r="B98" s="313"/>
      <c r="C98" s="119" t="s">
        <v>87</v>
      </c>
      <c r="D98" s="157"/>
      <c r="E98" s="125"/>
      <c r="F98" s="125"/>
      <c r="G98" s="125"/>
      <c r="H98" s="128"/>
      <c r="I98" s="128"/>
      <c r="J98" s="128"/>
      <c r="K98" s="247">
        <f t="shared" si="13"/>
        <v>0</v>
      </c>
    </row>
    <row r="99" spans="1:11" s="105" customFormat="1" ht="15.75">
      <c r="A99" s="308" t="s">
        <v>386</v>
      </c>
      <c r="B99" s="311" t="s">
        <v>388</v>
      </c>
      <c r="C99" s="119" t="s">
        <v>85</v>
      </c>
      <c r="D99" s="157"/>
      <c r="E99" s="125"/>
      <c r="F99" s="125"/>
      <c r="G99" s="125"/>
      <c r="H99" s="248">
        <f>H100+H101+H102+H103</f>
        <v>546.84</v>
      </c>
      <c r="I99" s="248">
        <f t="shared" ref="I99:J99" si="14">I100+I101+I102+I103</f>
        <v>533.34</v>
      </c>
      <c r="J99" s="248">
        <f t="shared" si="14"/>
        <v>533.34</v>
      </c>
    </row>
    <row r="100" spans="1:11" s="105" customFormat="1" ht="15.75">
      <c r="A100" s="309"/>
      <c r="B100" s="312"/>
      <c r="C100" s="119" t="s">
        <v>117</v>
      </c>
      <c r="D100" s="157" t="s">
        <v>86</v>
      </c>
      <c r="E100" s="126" t="s">
        <v>115</v>
      </c>
      <c r="F100" s="126" t="s">
        <v>418</v>
      </c>
      <c r="G100" s="125">
        <v>111.119</v>
      </c>
      <c r="H100" s="248">
        <v>546.84</v>
      </c>
      <c r="I100" s="248">
        <v>533.34</v>
      </c>
      <c r="J100" s="248">
        <v>533.34</v>
      </c>
      <c r="K100" s="246">
        <f>H100-I100</f>
        <v>13.5</v>
      </c>
    </row>
    <row r="101" spans="1:11" s="105" customFormat="1" ht="15.75">
      <c r="A101" s="309"/>
      <c r="B101" s="312"/>
      <c r="C101" s="119" t="s">
        <v>134</v>
      </c>
      <c r="D101" s="157"/>
      <c r="E101" s="126"/>
      <c r="F101" s="125"/>
      <c r="G101" s="125"/>
      <c r="H101" s="128"/>
      <c r="I101" s="128"/>
      <c r="J101" s="128"/>
    </row>
    <row r="102" spans="1:11" s="105" customFormat="1" ht="15.75">
      <c r="A102" s="309"/>
      <c r="B102" s="312"/>
      <c r="C102" s="119" t="s">
        <v>82</v>
      </c>
      <c r="D102" s="157"/>
      <c r="E102" s="126"/>
      <c r="F102" s="125"/>
      <c r="G102" s="125"/>
      <c r="H102" s="128"/>
      <c r="I102" s="128"/>
      <c r="J102" s="128"/>
    </row>
    <row r="103" spans="1:11" s="105" customFormat="1" ht="15.75">
      <c r="A103" s="310"/>
      <c r="B103" s="313"/>
      <c r="C103" s="119" t="s">
        <v>87</v>
      </c>
      <c r="D103" s="157"/>
      <c r="E103" s="125"/>
      <c r="F103" s="125"/>
      <c r="G103" s="125"/>
      <c r="H103" s="128"/>
      <c r="I103" s="128"/>
      <c r="J103" s="128"/>
    </row>
    <row r="104" spans="1:11" s="105" customFormat="1" ht="15.75">
      <c r="A104" s="308" t="s">
        <v>387</v>
      </c>
      <c r="B104" s="311" t="s">
        <v>389</v>
      </c>
      <c r="C104" s="119" t="s">
        <v>85</v>
      </c>
      <c r="D104" s="157"/>
      <c r="E104" s="125"/>
      <c r="F104" s="125"/>
      <c r="G104" s="125"/>
      <c r="H104" s="128">
        <f>H105+H106+H107+H108</f>
        <v>2540.6</v>
      </c>
      <c r="I104" s="128">
        <f t="shared" ref="I104:J104" si="15">I105+I106+I107+I108</f>
        <v>2345.4</v>
      </c>
      <c r="J104" s="128">
        <f t="shared" si="15"/>
        <v>2345.4</v>
      </c>
    </row>
    <row r="105" spans="1:11" s="105" customFormat="1" ht="15.75">
      <c r="A105" s="309"/>
      <c r="B105" s="312"/>
      <c r="C105" s="119" t="s">
        <v>117</v>
      </c>
      <c r="D105" s="157"/>
      <c r="E105" s="125"/>
      <c r="F105" s="125"/>
      <c r="G105" s="125"/>
      <c r="H105" s="128"/>
      <c r="I105" s="128"/>
      <c r="J105" s="128"/>
    </row>
    <row r="106" spans="1:11" s="105" customFormat="1" ht="15.75">
      <c r="A106" s="309"/>
      <c r="B106" s="312"/>
      <c r="C106" s="119" t="s">
        <v>134</v>
      </c>
      <c r="D106" s="157" t="s">
        <v>86</v>
      </c>
      <c r="E106" s="90" t="s">
        <v>90</v>
      </c>
      <c r="F106" s="126" t="s">
        <v>418</v>
      </c>
      <c r="G106" s="125">
        <v>224</v>
      </c>
      <c r="H106" s="128">
        <v>2517.1</v>
      </c>
      <c r="I106" s="128">
        <v>2321.9</v>
      </c>
      <c r="J106" s="128">
        <v>2321.9</v>
      </c>
      <c r="K106" s="247">
        <f>H106-I106</f>
        <v>195.19999999999982</v>
      </c>
    </row>
    <row r="107" spans="1:11" s="105" customFormat="1" ht="15.75">
      <c r="A107" s="309"/>
      <c r="B107" s="312"/>
      <c r="C107" s="119" t="s">
        <v>82</v>
      </c>
      <c r="D107" s="157" t="s">
        <v>86</v>
      </c>
      <c r="E107" s="90" t="s">
        <v>90</v>
      </c>
      <c r="F107" s="126" t="s">
        <v>418</v>
      </c>
      <c r="G107" s="125">
        <v>224</v>
      </c>
      <c r="H107" s="128">
        <v>23.5</v>
      </c>
      <c r="I107" s="128">
        <f>H107</f>
        <v>23.5</v>
      </c>
      <c r="J107" s="128">
        <f>I107</f>
        <v>23.5</v>
      </c>
    </row>
    <row r="108" spans="1:11" s="105" customFormat="1" ht="15.75">
      <c r="A108" s="310"/>
      <c r="B108" s="313"/>
      <c r="C108" s="119" t="s">
        <v>87</v>
      </c>
      <c r="D108" s="157"/>
      <c r="E108" s="125"/>
      <c r="F108" s="125"/>
      <c r="G108" s="125"/>
      <c r="H108" s="128"/>
      <c r="I108" s="128"/>
      <c r="J108" s="128"/>
    </row>
    <row r="109" spans="1:11" s="105" customFormat="1" ht="22.5" customHeight="1">
      <c r="A109" s="319" t="s">
        <v>68</v>
      </c>
      <c r="B109" s="316" t="s">
        <v>69</v>
      </c>
      <c r="C109" s="124" t="s">
        <v>85</v>
      </c>
      <c r="D109" s="157"/>
      <c r="E109" s="125"/>
      <c r="F109" s="125"/>
      <c r="G109" s="125"/>
      <c r="H109" s="164">
        <f>H110+H111+H112+H113</f>
        <v>125028.5</v>
      </c>
      <c r="I109" s="164">
        <f>I110+I111+I112+I113</f>
        <v>120214.59999999999</v>
      </c>
      <c r="J109" s="164">
        <f>J110+J111+J112+J113</f>
        <v>120214.59999999999</v>
      </c>
    </row>
    <row r="110" spans="1:11" s="105" customFormat="1" ht="22.5" customHeight="1">
      <c r="A110" s="320"/>
      <c r="B110" s="324"/>
      <c r="C110" s="110" t="s">
        <v>117</v>
      </c>
      <c r="D110" s="147"/>
      <c r="E110" s="111"/>
      <c r="F110" s="113"/>
      <c r="G110" s="111"/>
      <c r="H110" s="162">
        <f t="shared" ref="H110:I110" si="16">H115+H120+H125+H130+H135+H140+H145+H150+H155+H160+H165+H170+H175+H180+H185+H190+H195+H200</f>
        <v>0</v>
      </c>
      <c r="I110" s="162">
        <f t="shared" si="16"/>
        <v>0</v>
      </c>
      <c r="J110" s="162">
        <f>J115+J120+J125+J130+J135+J140+J145+J150+J155+J160+J165+J170+J175+J180+J185+J190+J195+J200</f>
        <v>0</v>
      </c>
    </row>
    <row r="111" spans="1:11" s="105" customFormat="1" ht="22.5" customHeight="1">
      <c r="A111" s="320"/>
      <c r="B111" s="324"/>
      <c r="C111" s="110" t="s">
        <v>134</v>
      </c>
      <c r="D111" s="147"/>
      <c r="E111" s="113"/>
      <c r="F111" s="113"/>
      <c r="G111" s="111"/>
      <c r="H111" s="162">
        <f t="shared" ref="H111" si="17">H116+H121+H126+H131+H136+H141+H146+H151+H156+H161+H166+H171+H176+H181+H186+H191+H196+H201</f>
        <v>21613.3</v>
      </c>
      <c r="I111" s="162">
        <f>I116+I121+I126+I131+I136+I141+I146+I151+I156+I161+I166+I171+I176+I181+I186+I191+I196+I201</f>
        <v>16799.400000000001</v>
      </c>
      <c r="J111" s="162">
        <f t="shared" ref="J111:J113" si="18">J116+J121+J126+J131+J136+J141+J146+J151+J156+J161+J166+J171+J176+J181+J186+J191+J196+J201</f>
        <v>16799.400000000001</v>
      </c>
    </row>
    <row r="112" spans="1:11" s="105" customFormat="1" ht="21.75" customHeight="1">
      <c r="A112" s="320"/>
      <c r="B112" s="324"/>
      <c r="C112" s="110" t="s">
        <v>82</v>
      </c>
      <c r="D112" s="147"/>
      <c r="E112" s="113"/>
      <c r="F112" s="113"/>
      <c r="G112" s="111"/>
      <c r="H112" s="162">
        <f t="shared" ref="H112:I112" si="19">H117+H122+H127+H132+H137+H142+H147+H152+H157+H162+H167+H172+H177+H182+H187+H192+H197+H202</f>
        <v>102552</v>
      </c>
      <c r="I112" s="162">
        <f t="shared" si="19"/>
        <v>102552</v>
      </c>
      <c r="J112" s="162">
        <f t="shared" si="18"/>
        <v>102552</v>
      </c>
    </row>
    <row r="113" spans="1:10" s="105" customFormat="1" ht="17.25" customHeight="1">
      <c r="A113" s="320"/>
      <c r="B113" s="324"/>
      <c r="C113" s="110" t="s">
        <v>87</v>
      </c>
      <c r="D113" s="147"/>
      <c r="E113" s="113"/>
      <c r="F113" s="113"/>
      <c r="G113" s="111"/>
      <c r="H113" s="162">
        <f t="shared" ref="H113:I113" si="20">H118+H123+H128+H133+H138+H143+H148+H153+H158+H163+H168+H173+H178+H183+H188+H193+H198+H203</f>
        <v>863.2</v>
      </c>
      <c r="I113" s="162">
        <f t="shared" si="20"/>
        <v>863.2</v>
      </c>
      <c r="J113" s="162">
        <f t="shared" si="18"/>
        <v>863.2</v>
      </c>
    </row>
    <row r="114" spans="1:10" s="105" customFormat="1" ht="19.5" customHeight="1">
      <c r="A114" s="324" t="s">
        <v>93</v>
      </c>
      <c r="B114" s="324" t="s">
        <v>33</v>
      </c>
      <c r="C114" s="124" t="s">
        <v>85</v>
      </c>
      <c r="D114" s="149"/>
      <c r="E114" s="107"/>
      <c r="F114" s="107"/>
      <c r="G114" s="107"/>
      <c r="H114" s="162">
        <f>H115+H116+H117+H118</f>
        <v>104001.29999999999</v>
      </c>
      <c r="I114" s="162">
        <f>I115+I116+I117+I118</f>
        <v>104001.29999999999</v>
      </c>
      <c r="J114" s="162">
        <f>J115+J116+J117+J118</f>
        <v>104001.29999999999</v>
      </c>
    </row>
    <row r="115" spans="1:10" s="105" customFormat="1" ht="19.5" customHeight="1">
      <c r="A115" s="324"/>
      <c r="B115" s="324"/>
      <c r="C115" s="119" t="s">
        <v>117</v>
      </c>
      <c r="D115" s="149"/>
      <c r="E115" s="107"/>
      <c r="F115" s="90"/>
      <c r="G115" s="107"/>
      <c r="H115" s="95"/>
      <c r="I115" s="95"/>
      <c r="J115" s="95"/>
    </row>
    <row r="116" spans="1:10" s="105" customFormat="1" ht="42.75" customHeight="1">
      <c r="A116" s="324"/>
      <c r="B116" s="324"/>
      <c r="C116" s="119" t="s">
        <v>134</v>
      </c>
      <c r="D116" s="149" t="s">
        <v>86</v>
      </c>
      <c r="E116" s="90" t="s">
        <v>380</v>
      </c>
      <c r="F116" s="90" t="s">
        <v>381</v>
      </c>
      <c r="G116" s="107"/>
      <c r="H116" s="166">
        <v>1409.4</v>
      </c>
      <c r="I116" s="166">
        <v>1409.4</v>
      </c>
      <c r="J116" s="166">
        <v>1409.4</v>
      </c>
    </row>
    <row r="117" spans="1:10" s="105" customFormat="1" ht="19.5" customHeight="1">
      <c r="A117" s="324"/>
      <c r="B117" s="324"/>
      <c r="C117" s="119" t="s">
        <v>82</v>
      </c>
      <c r="D117" s="149" t="s">
        <v>86</v>
      </c>
      <c r="E117" s="90" t="s">
        <v>311</v>
      </c>
      <c r="F117" s="90" t="s">
        <v>265</v>
      </c>
      <c r="G117" s="107"/>
      <c r="H117" s="101">
        <v>102357.2</v>
      </c>
      <c r="I117" s="101">
        <v>102357.2</v>
      </c>
      <c r="J117" s="101">
        <v>102357.2</v>
      </c>
    </row>
    <row r="118" spans="1:10" s="105" customFormat="1" ht="21.75" customHeight="1">
      <c r="A118" s="324"/>
      <c r="B118" s="324"/>
      <c r="C118" s="119" t="s">
        <v>87</v>
      </c>
      <c r="D118" s="149" t="s">
        <v>86</v>
      </c>
      <c r="E118" s="90" t="s">
        <v>311</v>
      </c>
      <c r="F118" s="90" t="s">
        <v>265</v>
      </c>
      <c r="G118" s="107"/>
      <c r="H118" s="166">
        <v>234.7</v>
      </c>
      <c r="I118" s="166">
        <v>234.7</v>
      </c>
      <c r="J118" s="166">
        <v>234.7</v>
      </c>
    </row>
    <row r="119" spans="1:10" s="105" customFormat="1" ht="21.75" customHeight="1">
      <c r="A119" s="314" t="s">
        <v>94</v>
      </c>
      <c r="B119" s="314" t="s">
        <v>35</v>
      </c>
      <c r="C119" s="124" t="s">
        <v>85</v>
      </c>
      <c r="D119" s="149"/>
      <c r="E119" s="107"/>
      <c r="F119" s="107"/>
      <c r="G119" s="107"/>
      <c r="H119" s="162">
        <f>H120+H121+H122+H123</f>
        <v>48.699999999999996</v>
      </c>
      <c r="I119" s="162">
        <f>I120+I121+I122+I123</f>
        <v>48.699999999999996</v>
      </c>
      <c r="J119" s="162">
        <f>J120+J121+J122+J123</f>
        <v>48.699999999999996</v>
      </c>
    </row>
    <row r="120" spans="1:10" s="105" customFormat="1" ht="18.75" customHeight="1">
      <c r="A120" s="315"/>
      <c r="B120" s="315"/>
      <c r="C120" s="119" t="s">
        <v>117</v>
      </c>
      <c r="D120" s="149"/>
      <c r="E120" s="107"/>
      <c r="F120" s="107"/>
      <c r="G120" s="107"/>
      <c r="H120" s="95"/>
      <c r="I120" s="95"/>
      <c r="J120" s="95"/>
    </row>
    <row r="121" spans="1:10" s="105" customFormat="1" ht="21.75" customHeight="1">
      <c r="A121" s="315"/>
      <c r="B121" s="315"/>
      <c r="C121" s="119" t="s">
        <v>134</v>
      </c>
      <c r="D121" s="149"/>
      <c r="E121" s="107"/>
      <c r="F121" s="107"/>
      <c r="G121" s="107"/>
      <c r="H121" s="95"/>
      <c r="I121" s="95"/>
      <c r="J121" s="95"/>
    </row>
    <row r="122" spans="1:10" s="105" customFormat="1" ht="21.75" customHeight="1">
      <c r="A122" s="315"/>
      <c r="B122" s="315"/>
      <c r="C122" s="119" t="s">
        <v>82</v>
      </c>
      <c r="D122" s="149" t="s">
        <v>86</v>
      </c>
      <c r="E122" s="90" t="s">
        <v>311</v>
      </c>
      <c r="F122" s="90" t="s">
        <v>360</v>
      </c>
      <c r="G122" s="107"/>
      <c r="H122" s="101">
        <v>40.299999999999997</v>
      </c>
      <c r="I122" s="101">
        <v>40.299999999999997</v>
      </c>
      <c r="J122" s="101">
        <v>40.299999999999997</v>
      </c>
    </row>
    <row r="123" spans="1:10" s="105" customFormat="1" ht="21.75" customHeight="1">
      <c r="A123" s="316"/>
      <c r="B123" s="316"/>
      <c r="C123" s="119" t="s">
        <v>87</v>
      </c>
      <c r="D123" s="149" t="s">
        <v>86</v>
      </c>
      <c r="E123" s="90" t="s">
        <v>311</v>
      </c>
      <c r="F123" s="90" t="s">
        <v>360</v>
      </c>
      <c r="G123" s="107"/>
      <c r="H123" s="166">
        <v>8.4</v>
      </c>
      <c r="I123" s="166">
        <v>8.4</v>
      </c>
      <c r="J123" s="166">
        <v>8.4</v>
      </c>
    </row>
    <row r="124" spans="1:10" s="105" customFormat="1" ht="21.75" customHeight="1">
      <c r="A124" s="314" t="s">
        <v>95</v>
      </c>
      <c r="B124" s="314" t="s">
        <v>37</v>
      </c>
      <c r="C124" s="124" t="s">
        <v>85</v>
      </c>
      <c r="D124" s="149"/>
      <c r="E124" s="107"/>
      <c r="F124" s="107"/>
      <c r="G124" s="107"/>
      <c r="H124" s="162">
        <f>H125+H126+H127+H128</f>
        <v>30</v>
      </c>
      <c r="I124" s="162">
        <f>I125+I126+I127+I128</f>
        <v>30</v>
      </c>
      <c r="J124" s="162">
        <f>J125+J126+J127+J128</f>
        <v>30</v>
      </c>
    </row>
    <row r="125" spans="1:10" s="105" customFormat="1" ht="21.75" customHeight="1">
      <c r="A125" s="315"/>
      <c r="B125" s="315"/>
      <c r="C125" s="119" t="s">
        <v>117</v>
      </c>
      <c r="D125" s="149"/>
      <c r="E125" s="107"/>
      <c r="F125" s="107"/>
      <c r="G125" s="107"/>
      <c r="H125" s="95"/>
      <c r="I125" s="95"/>
      <c r="J125" s="95"/>
    </row>
    <row r="126" spans="1:10" s="105" customFormat="1" ht="21.75" customHeight="1">
      <c r="A126" s="315"/>
      <c r="B126" s="315"/>
      <c r="C126" s="119" t="s">
        <v>134</v>
      </c>
      <c r="D126" s="149"/>
      <c r="E126" s="90"/>
      <c r="F126" s="90"/>
      <c r="G126" s="107"/>
      <c r="H126" s="95"/>
      <c r="I126" s="95"/>
      <c r="J126" s="95"/>
    </row>
    <row r="127" spans="1:10" s="105" customFormat="1" ht="21.75" customHeight="1">
      <c r="A127" s="315"/>
      <c r="B127" s="315"/>
      <c r="C127" s="119" t="s">
        <v>82</v>
      </c>
      <c r="D127" s="149" t="s">
        <v>86</v>
      </c>
      <c r="E127" s="90" t="s">
        <v>96</v>
      </c>
      <c r="F127" s="90" t="s">
        <v>251</v>
      </c>
      <c r="G127" s="107">
        <v>244</v>
      </c>
      <c r="H127" s="101">
        <v>30</v>
      </c>
      <c r="I127" s="101">
        <v>30</v>
      </c>
      <c r="J127" s="101">
        <v>30</v>
      </c>
    </row>
    <row r="128" spans="1:10" s="105" customFormat="1" ht="21.75" customHeight="1">
      <c r="A128" s="316"/>
      <c r="B128" s="316"/>
      <c r="C128" s="119" t="s">
        <v>87</v>
      </c>
      <c r="D128" s="149"/>
      <c r="E128" s="107"/>
      <c r="F128" s="107"/>
      <c r="G128" s="107"/>
      <c r="H128" s="95"/>
      <c r="I128" s="95"/>
      <c r="J128" s="95"/>
    </row>
    <row r="129" spans="1:10" s="105" customFormat="1" ht="21.75" customHeight="1">
      <c r="A129" s="314" t="s">
        <v>97</v>
      </c>
      <c r="B129" s="314" t="s">
        <v>98</v>
      </c>
      <c r="C129" s="124" t="s">
        <v>85</v>
      </c>
      <c r="D129" s="149"/>
      <c r="E129" s="107"/>
      <c r="F129" s="107"/>
      <c r="G129" s="107"/>
      <c r="H129" s="162">
        <f>H130+H131+H132+H133</f>
        <v>2565.1000000000004</v>
      </c>
      <c r="I129" s="162">
        <f>I130+I131+I132+I133</f>
        <v>2523.1000000000004</v>
      </c>
      <c r="J129" s="162">
        <f>J130+J131+J132+J133</f>
        <v>2523.1000000000004</v>
      </c>
    </row>
    <row r="130" spans="1:10" s="105" customFormat="1" ht="21.75" customHeight="1">
      <c r="A130" s="315"/>
      <c r="B130" s="315"/>
      <c r="C130" s="119" t="s">
        <v>117</v>
      </c>
      <c r="D130" s="149"/>
      <c r="E130" s="107"/>
      <c r="F130" s="107"/>
      <c r="G130" s="107"/>
      <c r="H130" s="95"/>
      <c r="I130" s="95"/>
      <c r="J130" s="95"/>
    </row>
    <row r="131" spans="1:10" s="105" customFormat="1" ht="21.75" customHeight="1">
      <c r="A131" s="315"/>
      <c r="B131" s="315"/>
      <c r="C131" s="119" t="s">
        <v>134</v>
      </c>
      <c r="D131" s="149" t="s">
        <v>86</v>
      </c>
      <c r="E131" s="90" t="s">
        <v>96</v>
      </c>
      <c r="F131" s="90" t="s">
        <v>252</v>
      </c>
      <c r="G131" s="107">
        <v>244</v>
      </c>
      <c r="H131" s="101">
        <v>2503.8000000000002</v>
      </c>
      <c r="I131" s="101">
        <v>2461.8000000000002</v>
      </c>
      <c r="J131" s="101">
        <v>2461.8000000000002</v>
      </c>
    </row>
    <row r="132" spans="1:10" s="105" customFormat="1" ht="21.75" customHeight="1">
      <c r="A132" s="315"/>
      <c r="B132" s="315"/>
      <c r="C132" s="119" t="s">
        <v>82</v>
      </c>
      <c r="D132" s="149" t="s">
        <v>86</v>
      </c>
      <c r="E132" s="90" t="s">
        <v>96</v>
      </c>
      <c r="F132" s="90" t="s">
        <v>252</v>
      </c>
      <c r="G132" s="107">
        <v>244</v>
      </c>
      <c r="H132" s="101">
        <v>61.3</v>
      </c>
      <c r="I132" s="101">
        <v>61.3</v>
      </c>
      <c r="J132" s="101">
        <v>61.3</v>
      </c>
    </row>
    <row r="133" spans="1:10" s="105" customFormat="1" ht="20.25" customHeight="1">
      <c r="A133" s="316"/>
      <c r="B133" s="316"/>
      <c r="C133" s="119" t="s">
        <v>87</v>
      </c>
      <c r="D133" s="149"/>
      <c r="E133" s="107"/>
      <c r="F133" s="107"/>
      <c r="G133" s="107"/>
      <c r="H133" s="95"/>
      <c r="I133" s="95"/>
      <c r="J133" s="95"/>
    </row>
    <row r="134" spans="1:10" s="105" customFormat="1" ht="20.25" customHeight="1">
      <c r="A134" s="314" t="s">
        <v>99</v>
      </c>
      <c r="B134" s="314" t="s">
        <v>41</v>
      </c>
      <c r="C134" s="124" t="s">
        <v>85</v>
      </c>
      <c r="D134" s="149"/>
      <c r="E134" s="107"/>
      <c r="F134" s="107"/>
      <c r="G134" s="107"/>
      <c r="H134" s="162">
        <f>H135+H136+H137+H138</f>
        <v>620.1</v>
      </c>
      <c r="I134" s="162">
        <f>I135+I136+I137+I138</f>
        <v>620.1</v>
      </c>
      <c r="J134" s="162">
        <f>J135+J136+J137+J138</f>
        <v>620.1</v>
      </c>
    </row>
    <row r="135" spans="1:10" s="105" customFormat="1" ht="20.25" customHeight="1">
      <c r="A135" s="315"/>
      <c r="B135" s="315"/>
      <c r="C135" s="119" t="s">
        <v>117</v>
      </c>
      <c r="D135" s="149"/>
      <c r="E135" s="107"/>
      <c r="F135" s="107"/>
      <c r="G135" s="107"/>
      <c r="H135" s="95"/>
      <c r="I135" s="95"/>
      <c r="J135" s="95"/>
    </row>
    <row r="136" spans="1:10" s="105" customFormat="1" ht="20.25" customHeight="1">
      <c r="A136" s="315"/>
      <c r="B136" s="315"/>
      <c r="C136" s="119" t="s">
        <v>134</v>
      </c>
      <c r="D136" s="149"/>
      <c r="E136" s="107"/>
      <c r="F136" s="107"/>
      <c r="G136" s="107"/>
      <c r="H136" s="95"/>
      <c r="I136" s="95"/>
      <c r="J136" s="95"/>
    </row>
    <row r="137" spans="1:10" s="105" customFormat="1" ht="20.25" customHeight="1">
      <c r="A137" s="315"/>
      <c r="B137" s="315"/>
      <c r="C137" s="119" t="s">
        <v>82</v>
      </c>
      <c r="D137" s="149"/>
      <c r="E137" s="90"/>
      <c r="F137" s="90"/>
      <c r="G137" s="107"/>
      <c r="H137" s="101"/>
      <c r="I137" s="101"/>
      <c r="J137" s="101"/>
    </row>
    <row r="138" spans="1:10" s="105" customFormat="1" ht="18" customHeight="1">
      <c r="A138" s="316"/>
      <c r="B138" s="316"/>
      <c r="C138" s="119" t="s">
        <v>87</v>
      </c>
      <c r="D138" s="149" t="s">
        <v>86</v>
      </c>
      <c r="E138" s="90" t="s">
        <v>96</v>
      </c>
      <c r="F138" s="90" t="s">
        <v>253</v>
      </c>
      <c r="G138" s="245">
        <v>244</v>
      </c>
      <c r="H138" s="101">
        <v>620.1</v>
      </c>
      <c r="I138" s="101">
        <v>620.1</v>
      </c>
      <c r="J138" s="101">
        <v>620.1</v>
      </c>
    </row>
    <row r="139" spans="1:10" s="105" customFormat="1" ht="20.25" customHeight="1">
      <c r="A139" s="314" t="s">
        <v>100</v>
      </c>
      <c r="B139" s="314" t="s">
        <v>43</v>
      </c>
      <c r="C139" s="124" t="s">
        <v>85</v>
      </c>
      <c r="D139" s="149"/>
      <c r="E139" s="107"/>
      <c r="F139" s="107"/>
      <c r="G139" s="107"/>
      <c r="H139" s="162">
        <f>H140+H141+H142+H143</f>
        <v>0</v>
      </c>
      <c r="I139" s="162">
        <f>I140+I141+I142+I143</f>
        <v>0</v>
      </c>
      <c r="J139" s="162">
        <f>J140+J141+J142+J143</f>
        <v>0</v>
      </c>
    </row>
    <row r="140" spans="1:10" s="105" customFormat="1" ht="21.75" customHeight="1">
      <c r="A140" s="315"/>
      <c r="B140" s="317"/>
      <c r="C140" s="119" t="s">
        <v>117</v>
      </c>
      <c r="D140" s="149" t="s">
        <v>86</v>
      </c>
      <c r="E140" s="107">
        <v>1004</v>
      </c>
      <c r="F140" s="90" t="s">
        <v>254</v>
      </c>
      <c r="G140" s="107">
        <v>313</v>
      </c>
      <c r="H140" s="101"/>
      <c r="I140" s="101"/>
      <c r="J140" s="101"/>
    </row>
    <row r="141" spans="1:10" s="105" customFormat="1" ht="21.75" customHeight="1">
      <c r="A141" s="315"/>
      <c r="B141" s="317"/>
      <c r="C141" s="119" t="s">
        <v>134</v>
      </c>
      <c r="D141" s="149"/>
      <c r="E141" s="107"/>
      <c r="F141" s="107"/>
      <c r="G141" s="107"/>
      <c r="H141" s="95"/>
      <c r="I141" s="95"/>
      <c r="J141" s="95"/>
    </row>
    <row r="142" spans="1:10" s="105" customFormat="1" ht="20.25" customHeight="1">
      <c r="A142" s="315"/>
      <c r="B142" s="317"/>
      <c r="C142" s="119" t="s">
        <v>82</v>
      </c>
      <c r="D142" s="149"/>
      <c r="E142" s="107"/>
      <c r="F142" s="107"/>
      <c r="G142" s="107"/>
      <c r="H142" s="95"/>
      <c r="I142" s="95"/>
      <c r="J142" s="95"/>
    </row>
    <row r="143" spans="1:10" s="105" customFormat="1" ht="20.25" customHeight="1">
      <c r="A143" s="316"/>
      <c r="B143" s="318"/>
      <c r="C143" s="119" t="s">
        <v>87</v>
      </c>
      <c r="D143" s="149"/>
      <c r="E143" s="107"/>
      <c r="F143" s="107"/>
      <c r="G143" s="107"/>
      <c r="H143" s="95"/>
      <c r="I143" s="95"/>
      <c r="J143" s="95"/>
    </row>
    <row r="144" spans="1:10" s="105" customFormat="1" ht="17.25" customHeight="1">
      <c r="A144" s="314" t="s">
        <v>101</v>
      </c>
      <c r="B144" s="321" t="s">
        <v>175</v>
      </c>
      <c r="C144" s="124" t="s">
        <v>85</v>
      </c>
      <c r="D144" s="149"/>
      <c r="E144" s="107"/>
      <c r="F144" s="107"/>
      <c r="G144" s="107"/>
      <c r="H144" s="162">
        <f>H146</f>
        <v>9540</v>
      </c>
      <c r="I144" s="162">
        <f>I146</f>
        <v>5854.1</v>
      </c>
      <c r="J144" s="162">
        <f>J146</f>
        <v>5854.1</v>
      </c>
    </row>
    <row r="145" spans="1:10" s="105" customFormat="1" ht="17.25" customHeight="1">
      <c r="A145" s="315"/>
      <c r="B145" s="322"/>
      <c r="C145" s="119" t="s">
        <v>117</v>
      </c>
      <c r="D145" s="149"/>
      <c r="E145" s="107"/>
      <c r="F145" s="107"/>
      <c r="G145" s="107"/>
      <c r="H145" s="95"/>
      <c r="I145" s="95"/>
      <c r="J145" s="95"/>
    </row>
    <row r="146" spans="1:10" s="105" customFormat="1" ht="17.25" customHeight="1">
      <c r="A146" s="315"/>
      <c r="B146" s="322"/>
      <c r="C146" s="119" t="s">
        <v>134</v>
      </c>
      <c r="D146" s="149" t="s">
        <v>86</v>
      </c>
      <c r="E146" s="90" t="s">
        <v>103</v>
      </c>
      <c r="F146" s="90" t="s">
        <v>419</v>
      </c>
      <c r="G146" s="107">
        <v>313</v>
      </c>
      <c r="H146" s="101">
        <v>9540</v>
      </c>
      <c r="I146" s="101">
        <v>5854.1</v>
      </c>
      <c r="J146" s="101">
        <v>5854.1</v>
      </c>
    </row>
    <row r="147" spans="1:10" s="105" customFormat="1" ht="17.25" customHeight="1">
      <c r="A147" s="315"/>
      <c r="B147" s="322"/>
      <c r="C147" s="119" t="s">
        <v>82</v>
      </c>
      <c r="D147" s="149"/>
      <c r="E147" s="107"/>
      <c r="F147" s="107"/>
      <c r="G147" s="107"/>
      <c r="H147" s="95"/>
      <c r="I147" s="95"/>
      <c r="J147" s="95"/>
    </row>
    <row r="148" spans="1:10" s="105" customFormat="1" ht="17.25" customHeight="1">
      <c r="A148" s="316"/>
      <c r="B148" s="323"/>
      <c r="C148" s="119" t="s">
        <v>87</v>
      </c>
      <c r="D148" s="149"/>
      <c r="E148" s="107"/>
      <c r="F148" s="107"/>
      <c r="G148" s="107"/>
      <c r="H148" s="95"/>
      <c r="I148" s="95"/>
      <c r="J148" s="95"/>
    </row>
    <row r="149" spans="1:10" s="105" customFormat="1" ht="17.25" customHeight="1">
      <c r="A149" s="314" t="s">
        <v>104</v>
      </c>
      <c r="B149" s="321" t="s">
        <v>106</v>
      </c>
      <c r="C149" s="124" t="s">
        <v>85</v>
      </c>
      <c r="D149" s="149"/>
      <c r="E149" s="107"/>
      <c r="F149" s="107"/>
      <c r="G149" s="107"/>
      <c r="H149" s="162">
        <f>H151</f>
        <v>3078</v>
      </c>
      <c r="I149" s="162">
        <f>I151</f>
        <v>2256.3000000000002</v>
      </c>
      <c r="J149" s="162">
        <f>J151</f>
        <v>2256.3000000000002</v>
      </c>
    </row>
    <row r="150" spans="1:10" s="105" customFormat="1" ht="17.25" customHeight="1">
      <c r="A150" s="315"/>
      <c r="B150" s="322"/>
      <c r="C150" s="119" t="s">
        <v>117</v>
      </c>
      <c r="D150" s="149"/>
      <c r="E150" s="107"/>
      <c r="F150" s="107"/>
      <c r="G150" s="107"/>
      <c r="H150" s="162"/>
      <c r="I150" s="101"/>
      <c r="J150" s="162"/>
    </row>
    <row r="151" spans="1:10" s="105" customFormat="1" ht="17.25" customHeight="1">
      <c r="A151" s="315"/>
      <c r="B151" s="322"/>
      <c r="C151" s="119" t="s">
        <v>134</v>
      </c>
      <c r="D151" s="149" t="s">
        <v>86</v>
      </c>
      <c r="E151" s="90" t="s">
        <v>103</v>
      </c>
      <c r="F151" s="90" t="s">
        <v>420</v>
      </c>
      <c r="G151" s="107">
        <v>313</v>
      </c>
      <c r="H151" s="101">
        <v>3078</v>
      </c>
      <c r="I151" s="101">
        <v>2256.3000000000002</v>
      </c>
      <c r="J151" s="101">
        <v>2256.3000000000002</v>
      </c>
    </row>
    <row r="152" spans="1:10" s="105" customFormat="1" ht="17.25" customHeight="1">
      <c r="A152" s="315"/>
      <c r="B152" s="322"/>
      <c r="C152" s="119" t="s">
        <v>82</v>
      </c>
      <c r="D152" s="149"/>
      <c r="E152" s="107"/>
      <c r="F152" s="107"/>
      <c r="G152" s="107"/>
      <c r="H152" s="95"/>
      <c r="I152" s="95"/>
      <c r="J152" s="95"/>
    </row>
    <row r="153" spans="1:10" s="105" customFormat="1" ht="17.25" customHeight="1">
      <c r="A153" s="316"/>
      <c r="B153" s="323"/>
      <c r="C153" s="119" t="s">
        <v>87</v>
      </c>
      <c r="D153" s="149"/>
      <c r="E153" s="107"/>
      <c r="F153" s="107"/>
      <c r="G153" s="107"/>
      <c r="H153" s="95"/>
      <c r="I153" s="95"/>
      <c r="J153" s="95"/>
    </row>
    <row r="154" spans="1:10" s="105" customFormat="1" ht="17.25" customHeight="1">
      <c r="A154" s="314" t="s">
        <v>105</v>
      </c>
      <c r="B154" s="321" t="s">
        <v>282</v>
      </c>
      <c r="C154" s="124" t="s">
        <v>85</v>
      </c>
      <c r="D154" s="149"/>
      <c r="E154" s="107"/>
      <c r="F154" s="107"/>
      <c r="G154" s="107"/>
      <c r="H154" s="162">
        <f>H156</f>
        <v>2402</v>
      </c>
      <c r="I154" s="162">
        <f>I156</f>
        <v>2197.5</v>
      </c>
      <c r="J154" s="162">
        <f>J156</f>
        <v>2197.5</v>
      </c>
    </row>
    <row r="155" spans="1:10" s="105" customFormat="1" ht="17.25" customHeight="1">
      <c r="A155" s="315"/>
      <c r="B155" s="322"/>
      <c r="C155" s="119" t="s">
        <v>117</v>
      </c>
      <c r="D155" s="149"/>
      <c r="E155" s="107"/>
      <c r="F155" s="107"/>
      <c r="G155" s="107"/>
      <c r="H155" s="95"/>
      <c r="I155" s="95"/>
      <c r="J155" s="95"/>
    </row>
    <row r="156" spans="1:10" s="105" customFormat="1" ht="17.25" customHeight="1">
      <c r="A156" s="315"/>
      <c r="B156" s="322"/>
      <c r="C156" s="119" t="s">
        <v>134</v>
      </c>
      <c r="D156" s="149" t="s">
        <v>86</v>
      </c>
      <c r="E156" s="90" t="s">
        <v>103</v>
      </c>
      <c r="F156" s="90" t="s">
        <v>421</v>
      </c>
      <c r="G156" s="107">
        <v>313</v>
      </c>
      <c r="H156" s="101">
        <v>2402</v>
      </c>
      <c r="I156" s="101">
        <v>2197.5</v>
      </c>
      <c r="J156" s="101">
        <v>2197.5</v>
      </c>
    </row>
    <row r="157" spans="1:10" s="105" customFormat="1" ht="17.25" customHeight="1">
      <c r="A157" s="315"/>
      <c r="B157" s="322"/>
      <c r="C157" s="119" t="s">
        <v>82</v>
      </c>
      <c r="D157" s="149"/>
      <c r="E157" s="107"/>
      <c r="F157" s="107"/>
      <c r="G157" s="107"/>
      <c r="H157" s="95"/>
      <c r="I157" s="95"/>
      <c r="J157" s="95"/>
    </row>
    <row r="158" spans="1:10" s="105" customFormat="1" ht="17.25" customHeight="1">
      <c r="A158" s="316"/>
      <c r="B158" s="323"/>
      <c r="C158" s="119" t="s">
        <v>87</v>
      </c>
      <c r="D158" s="149"/>
      <c r="E158" s="107"/>
      <c r="F158" s="107"/>
      <c r="G158" s="107"/>
      <c r="H158" s="95"/>
      <c r="I158" s="95"/>
      <c r="J158" s="95"/>
    </row>
    <row r="159" spans="1:10" s="105" customFormat="1" ht="21.75" customHeight="1">
      <c r="A159" s="314" t="s">
        <v>107</v>
      </c>
      <c r="B159" s="314" t="s">
        <v>283</v>
      </c>
      <c r="C159" s="124" t="s">
        <v>85</v>
      </c>
      <c r="D159" s="149"/>
      <c r="E159" s="107"/>
      <c r="F159" s="107"/>
      <c r="G159" s="107"/>
      <c r="H159" s="95"/>
      <c r="I159" s="95"/>
      <c r="J159" s="95"/>
    </row>
    <row r="160" spans="1:10" s="105" customFormat="1" ht="18.75" customHeight="1">
      <c r="A160" s="315"/>
      <c r="B160" s="315"/>
      <c r="C160" s="119" t="s">
        <v>117</v>
      </c>
      <c r="D160" s="149"/>
      <c r="E160" s="107"/>
      <c r="F160" s="107"/>
      <c r="G160" s="107"/>
      <c r="H160" s="95"/>
      <c r="I160" s="95"/>
      <c r="J160" s="95"/>
    </row>
    <row r="161" spans="1:10" s="105" customFormat="1" ht="18.75" customHeight="1">
      <c r="A161" s="315"/>
      <c r="B161" s="315"/>
      <c r="C161" s="119" t="s">
        <v>134</v>
      </c>
      <c r="D161" s="149" t="s">
        <v>86</v>
      </c>
      <c r="E161" s="90" t="s">
        <v>103</v>
      </c>
      <c r="F161" s="90" t="s">
        <v>255</v>
      </c>
      <c r="G161" s="107">
        <v>313</v>
      </c>
      <c r="H161" s="166">
        <v>0</v>
      </c>
      <c r="I161" s="166">
        <v>0</v>
      </c>
      <c r="J161" s="166">
        <v>0</v>
      </c>
    </row>
    <row r="162" spans="1:10" s="105" customFormat="1" ht="18.75" customHeight="1">
      <c r="A162" s="315"/>
      <c r="B162" s="315"/>
      <c r="C162" s="119" t="s">
        <v>82</v>
      </c>
      <c r="D162" s="149"/>
      <c r="E162" s="107"/>
      <c r="F162" s="107"/>
      <c r="G162" s="107"/>
      <c r="H162" s="166"/>
      <c r="I162" s="166"/>
      <c r="J162" s="166"/>
    </row>
    <row r="163" spans="1:10" s="105" customFormat="1" ht="17.25" customHeight="1">
      <c r="A163" s="316"/>
      <c r="B163" s="316"/>
      <c r="C163" s="119" t="s">
        <v>87</v>
      </c>
      <c r="D163" s="149"/>
      <c r="E163" s="107"/>
      <c r="F163" s="107"/>
      <c r="G163" s="107"/>
      <c r="H163" s="166"/>
      <c r="I163" s="166"/>
      <c r="J163" s="166"/>
    </row>
    <row r="164" spans="1:10" s="105" customFormat="1" ht="17.25" customHeight="1">
      <c r="A164" s="314" t="s">
        <v>108</v>
      </c>
      <c r="B164" s="314" t="s">
        <v>284</v>
      </c>
      <c r="C164" s="124" t="s">
        <v>85</v>
      </c>
      <c r="D164" s="149"/>
      <c r="E164" s="107"/>
      <c r="F164" s="107"/>
      <c r="G164" s="107"/>
      <c r="H164" s="166">
        <f>H166</f>
        <v>0</v>
      </c>
      <c r="I164" s="166">
        <f>I166</f>
        <v>0</v>
      </c>
      <c r="J164" s="166">
        <f>J166</f>
        <v>0</v>
      </c>
    </row>
    <row r="165" spans="1:10" s="105" customFormat="1" ht="17.25" customHeight="1">
      <c r="A165" s="315"/>
      <c r="B165" s="317"/>
      <c r="C165" s="119" t="s">
        <v>117</v>
      </c>
      <c r="D165" s="149"/>
      <c r="E165" s="107"/>
      <c r="F165" s="107"/>
      <c r="G165" s="107"/>
      <c r="H165" s="166"/>
      <c r="I165" s="166"/>
      <c r="J165" s="166"/>
    </row>
    <row r="166" spans="1:10" s="105" customFormat="1" ht="17.25" customHeight="1">
      <c r="A166" s="315"/>
      <c r="B166" s="317"/>
      <c r="C166" s="119" t="s">
        <v>134</v>
      </c>
      <c r="D166" s="149" t="s">
        <v>86</v>
      </c>
      <c r="E166" s="90" t="s">
        <v>103</v>
      </c>
      <c r="F166" s="90" t="s">
        <v>255</v>
      </c>
      <c r="G166" s="107">
        <v>313</v>
      </c>
      <c r="H166" s="166">
        <v>0</v>
      </c>
      <c r="I166" s="166">
        <v>0</v>
      </c>
      <c r="J166" s="166">
        <v>0</v>
      </c>
    </row>
    <row r="167" spans="1:10" s="105" customFormat="1" ht="20.25" customHeight="1">
      <c r="A167" s="315"/>
      <c r="B167" s="317"/>
      <c r="C167" s="119" t="s">
        <v>82</v>
      </c>
      <c r="D167" s="149"/>
      <c r="E167" s="107"/>
      <c r="F167" s="107"/>
      <c r="G167" s="107"/>
      <c r="H167" s="95"/>
      <c r="I167" s="95"/>
      <c r="J167" s="95"/>
    </row>
    <row r="168" spans="1:10" s="105" customFormat="1" ht="23.25" customHeight="1">
      <c r="A168" s="316"/>
      <c r="B168" s="318"/>
      <c r="C168" s="119" t="s">
        <v>87</v>
      </c>
      <c r="D168" s="149"/>
      <c r="E168" s="107"/>
      <c r="F168" s="107"/>
      <c r="G168" s="107"/>
      <c r="H168" s="95"/>
      <c r="I168" s="95"/>
      <c r="J168" s="95"/>
    </row>
    <row r="169" spans="1:10" s="105" customFormat="1" ht="17.25" customHeight="1">
      <c r="A169" s="314" t="s">
        <v>110</v>
      </c>
      <c r="B169" s="314" t="s">
        <v>52</v>
      </c>
      <c r="C169" s="124" t="s">
        <v>85</v>
      </c>
      <c r="D169" s="149"/>
      <c r="E169" s="107"/>
      <c r="F169" s="107"/>
      <c r="G169" s="107"/>
      <c r="H169" s="162">
        <f>H172</f>
        <v>63.2</v>
      </c>
      <c r="I169" s="162">
        <f>I172</f>
        <v>63.2</v>
      </c>
      <c r="J169" s="162">
        <f>J172</f>
        <v>63.2</v>
      </c>
    </row>
    <row r="170" spans="1:10" s="105" customFormat="1" ht="17.25" customHeight="1">
      <c r="A170" s="315"/>
      <c r="B170" s="317"/>
      <c r="C170" s="119" t="s">
        <v>117</v>
      </c>
      <c r="D170" s="149"/>
      <c r="E170" s="107"/>
      <c r="F170" s="107"/>
      <c r="G170" s="107"/>
      <c r="H170" s="95"/>
      <c r="I170" s="95"/>
      <c r="J170" s="95"/>
    </row>
    <row r="171" spans="1:10" s="105" customFormat="1" ht="17.25" customHeight="1">
      <c r="A171" s="315"/>
      <c r="B171" s="317"/>
      <c r="C171" s="119" t="s">
        <v>134</v>
      </c>
      <c r="D171" s="149"/>
      <c r="E171" s="90"/>
      <c r="F171" s="90"/>
      <c r="G171" s="107"/>
      <c r="H171" s="95"/>
      <c r="I171" s="95"/>
      <c r="J171" s="95"/>
    </row>
    <row r="172" spans="1:10" s="105" customFormat="1" ht="17.25" customHeight="1">
      <c r="A172" s="315"/>
      <c r="B172" s="317"/>
      <c r="C172" s="119" t="s">
        <v>82</v>
      </c>
      <c r="D172" s="149" t="s">
        <v>86</v>
      </c>
      <c r="E172" s="90" t="s">
        <v>96</v>
      </c>
      <c r="F172" s="90" t="s">
        <v>256</v>
      </c>
      <c r="G172" s="107">
        <v>244</v>
      </c>
      <c r="H172" s="101">
        <v>63.2</v>
      </c>
      <c r="I172" s="101">
        <v>63.2</v>
      </c>
      <c r="J172" s="101">
        <v>63.2</v>
      </c>
    </row>
    <row r="173" spans="1:10" s="105" customFormat="1" ht="15.75">
      <c r="A173" s="316"/>
      <c r="B173" s="318"/>
      <c r="C173" s="119" t="s">
        <v>87</v>
      </c>
      <c r="D173" s="149"/>
      <c r="E173" s="107"/>
      <c r="F173" s="107"/>
      <c r="G173" s="107"/>
      <c r="H173" s="95"/>
      <c r="I173" s="95"/>
      <c r="J173" s="95"/>
    </row>
    <row r="174" spans="1:10" s="105" customFormat="1" ht="17.25" customHeight="1">
      <c r="A174" s="314" t="s">
        <v>111</v>
      </c>
      <c r="B174" s="314" t="s">
        <v>285</v>
      </c>
      <c r="C174" s="124" t="s">
        <v>85</v>
      </c>
      <c r="D174" s="149"/>
      <c r="E174" s="107"/>
      <c r="F174" s="107"/>
      <c r="G174" s="107"/>
      <c r="H174" s="162">
        <f>H176</f>
        <v>1782</v>
      </c>
      <c r="I174" s="162">
        <f>I176</f>
        <v>1782</v>
      </c>
      <c r="J174" s="162">
        <f>J176</f>
        <v>1782</v>
      </c>
    </row>
    <row r="175" spans="1:10" s="105" customFormat="1" ht="17.25" customHeight="1">
      <c r="A175" s="315"/>
      <c r="B175" s="317"/>
      <c r="C175" s="119" t="s">
        <v>117</v>
      </c>
      <c r="D175" s="149"/>
      <c r="E175" s="107"/>
      <c r="F175" s="107"/>
      <c r="G175" s="107"/>
      <c r="H175" s="95"/>
      <c r="I175" s="95"/>
      <c r="J175" s="95"/>
    </row>
    <row r="176" spans="1:10" s="105" customFormat="1" ht="17.25" customHeight="1">
      <c r="A176" s="315"/>
      <c r="B176" s="317"/>
      <c r="C176" s="119" t="s">
        <v>134</v>
      </c>
      <c r="D176" s="149" t="s">
        <v>422</v>
      </c>
      <c r="E176" s="90" t="s">
        <v>112</v>
      </c>
      <c r="F176" s="90" t="s">
        <v>423</v>
      </c>
      <c r="G176" s="107">
        <v>100</v>
      </c>
      <c r="H176" s="101">
        <v>1782</v>
      </c>
      <c r="I176" s="101">
        <v>1782</v>
      </c>
      <c r="J176" s="101">
        <v>1782</v>
      </c>
    </row>
    <row r="177" spans="1:10" s="105" customFormat="1" ht="17.25" customHeight="1">
      <c r="A177" s="315"/>
      <c r="B177" s="317"/>
      <c r="C177" s="119" t="s">
        <v>82</v>
      </c>
      <c r="D177" s="149"/>
      <c r="E177" s="107"/>
      <c r="F177" s="107"/>
      <c r="G177" s="107"/>
      <c r="H177" s="95"/>
      <c r="I177" s="95"/>
      <c r="J177" s="95"/>
    </row>
    <row r="178" spans="1:10" s="105" customFormat="1" ht="15.75">
      <c r="A178" s="316"/>
      <c r="B178" s="318"/>
      <c r="C178" s="119" t="s">
        <v>87</v>
      </c>
      <c r="D178" s="149"/>
      <c r="E178" s="107"/>
      <c r="F178" s="107"/>
      <c r="G178" s="107"/>
      <c r="H178" s="95"/>
      <c r="I178" s="95"/>
      <c r="J178" s="95"/>
    </row>
    <row r="179" spans="1:10" s="105" customFormat="1" ht="17.25" customHeight="1">
      <c r="A179" s="314" t="s">
        <v>113</v>
      </c>
      <c r="B179" s="314" t="s">
        <v>180</v>
      </c>
      <c r="C179" s="124" t="s">
        <v>85</v>
      </c>
      <c r="D179" s="149"/>
      <c r="E179" s="107"/>
      <c r="F179" s="107"/>
      <c r="G179" s="107"/>
      <c r="H179" s="162">
        <f>H181</f>
        <v>328.1</v>
      </c>
      <c r="I179" s="162">
        <f>I181</f>
        <v>268.3</v>
      </c>
      <c r="J179" s="162">
        <f>J181</f>
        <v>268.3</v>
      </c>
    </row>
    <row r="180" spans="1:10" s="105" customFormat="1" ht="17.25" customHeight="1">
      <c r="A180" s="315"/>
      <c r="B180" s="317"/>
      <c r="C180" s="119" t="s">
        <v>117</v>
      </c>
      <c r="D180" s="149"/>
      <c r="E180" s="107"/>
      <c r="F180" s="107"/>
      <c r="G180" s="107"/>
      <c r="H180" s="95"/>
      <c r="I180" s="95"/>
      <c r="J180" s="95"/>
    </row>
    <row r="181" spans="1:10" s="105" customFormat="1" ht="17.25" customHeight="1">
      <c r="A181" s="315"/>
      <c r="B181" s="317"/>
      <c r="C181" s="119" t="s">
        <v>134</v>
      </c>
      <c r="D181" s="149" t="s">
        <v>86</v>
      </c>
      <c r="E181" s="90" t="s">
        <v>103</v>
      </c>
      <c r="F181" s="90" t="s">
        <v>257</v>
      </c>
      <c r="G181" s="107">
        <v>313</v>
      </c>
      <c r="H181" s="101">
        <v>328.1</v>
      </c>
      <c r="I181" s="101">
        <v>268.3</v>
      </c>
      <c r="J181" s="101">
        <v>268.3</v>
      </c>
    </row>
    <row r="182" spans="1:10" s="105" customFormat="1" ht="17.25" customHeight="1">
      <c r="A182" s="315"/>
      <c r="B182" s="317"/>
      <c r="C182" s="119" t="s">
        <v>82</v>
      </c>
      <c r="D182" s="149"/>
      <c r="E182" s="107"/>
      <c r="F182" s="107"/>
      <c r="G182" s="107"/>
      <c r="H182" s="95"/>
      <c r="I182" s="95"/>
      <c r="J182" s="95"/>
    </row>
    <row r="183" spans="1:10" s="105" customFormat="1" ht="30" customHeight="1">
      <c r="A183" s="316"/>
      <c r="B183" s="318"/>
      <c r="C183" s="119" t="s">
        <v>87</v>
      </c>
      <c r="D183" s="149"/>
      <c r="E183" s="107"/>
      <c r="F183" s="107"/>
      <c r="G183" s="107"/>
      <c r="H183" s="95"/>
      <c r="I183" s="95"/>
      <c r="J183" s="95"/>
    </row>
    <row r="184" spans="1:10" s="105" customFormat="1" ht="30" customHeight="1">
      <c r="A184" s="314" t="s">
        <v>304</v>
      </c>
      <c r="B184" s="311" t="s">
        <v>293</v>
      </c>
      <c r="C184" s="124" t="s">
        <v>85</v>
      </c>
      <c r="D184" s="149"/>
      <c r="E184" s="107"/>
      <c r="F184" s="107"/>
      <c r="G184" s="107"/>
      <c r="H184" s="162">
        <f>H185+H186+H187+H188</f>
        <v>570</v>
      </c>
      <c r="I184" s="162">
        <f>I185+I186+I187+I188</f>
        <v>570</v>
      </c>
      <c r="J184" s="162">
        <f>J185+J186+J187+J188</f>
        <v>570</v>
      </c>
    </row>
    <row r="185" spans="1:10" s="105" customFormat="1" ht="30" customHeight="1">
      <c r="A185" s="315"/>
      <c r="B185" s="312"/>
      <c r="C185" s="119" t="s">
        <v>117</v>
      </c>
      <c r="D185" s="149"/>
      <c r="E185" s="107"/>
      <c r="F185" s="107"/>
      <c r="G185" s="107"/>
      <c r="H185" s="95"/>
      <c r="I185" s="95"/>
      <c r="J185" s="95"/>
    </row>
    <row r="186" spans="1:10" s="105" customFormat="1" ht="30" customHeight="1">
      <c r="A186" s="315"/>
      <c r="B186" s="312"/>
      <c r="C186" s="119" t="s">
        <v>134</v>
      </c>
      <c r="D186" s="149" t="s">
        <v>86</v>
      </c>
      <c r="E186" s="90" t="s">
        <v>112</v>
      </c>
      <c r="F186" s="90" t="s">
        <v>424</v>
      </c>
      <c r="G186" s="245" t="s">
        <v>425</v>
      </c>
      <c r="H186" s="100">
        <v>570</v>
      </c>
      <c r="I186" s="100">
        <v>570</v>
      </c>
      <c r="J186" s="100">
        <v>570</v>
      </c>
    </row>
    <row r="187" spans="1:10" s="105" customFormat="1" ht="30" customHeight="1">
      <c r="A187" s="315"/>
      <c r="B187" s="312"/>
      <c r="C187" s="119" t="s">
        <v>82</v>
      </c>
      <c r="D187" s="149"/>
      <c r="E187" s="107"/>
      <c r="F187" s="107"/>
      <c r="G187" s="107"/>
      <c r="H187" s="95"/>
      <c r="I187" s="95"/>
      <c r="J187" s="95"/>
    </row>
    <row r="188" spans="1:10" s="105" customFormat="1" ht="30" customHeight="1">
      <c r="A188" s="316"/>
      <c r="B188" s="313"/>
      <c r="C188" s="119" t="s">
        <v>87</v>
      </c>
      <c r="D188" s="149"/>
      <c r="E188" s="107"/>
      <c r="F188" s="107"/>
      <c r="G188" s="107"/>
      <c r="H188" s="95"/>
      <c r="I188" s="95"/>
      <c r="J188" s="95"/>
    </row>
    <row r="189" spans="1:10" s="105" customFormat="1" ht="30" customHeight="1">
      <c r="A189" s="314" t="s">
        <v>305</v>
      </c>
      <c r="B189" s="311" t="s">
        <v>295</v>
      </c>
      <c r="C189" s="124" t="s">
        <v>85</v>
      </c>
      <c r="D189" s="149" t="s">
        <v>86</v>
      </c>
      <c r="E189" s="90" t="s">
        <v>311</v>
      </c>
      <c r="F189" s="90" t="s">
        <v>265</v>
      </c>
      <c r="G189" s="107"/>
      <c r="H189" s="162">
        <f>H190+H191+H192+H193</f>
        <v>0</v>
      </c>
      <c r="I189" s="162">
        <f>I190+I191+I192+I193</f>
        <v>0</v>
      </c>
      <c r="J189" s="162">
        <f>J190+J191+J192+J193</f>
        <v>0</v>
      </c>
    </row>
    <row r="190" spans="1:10" s="105" customFormat="1" ht="30" customHeight="1">
      <c r="A190" s="315"/>
      <c r="B190" s="312"/>
      <c r="C190" s="119" t="s">
        <v>117</v>
      </c>
      <c r="D190" s="149"/>
      <c r="E190" s="107"/>
      <c r="F190" s="107"/>
      <c r="G190" s="107"/>
      <c r="H190" s="95"/>
      <c r="I190" s="95"/>
      <c r="J190" s="95"/>
    </row>
    <row r="191" spans="1:10" s="105" customFormat="1" ht="30" customHeight="1">
      <c r="A191" s="315"/>
      <c r="B191" s="312"/>
      <c r="C191" s="119" t="s">
        <v>134</v>
      </c>
      <c r="D191" s="149"/>
      <c r="E191" s="107"/>
      <c r="F191" s="107"/>
      <c r="G191" s="107"/>
      <c r="H191" s="95"/>
      <c r="I191" s="95"/>
      <c r="J191" s="95"/>
    </row>
    <row r="192" spans="1:10" s="105" customFormat="1" ht="30" customHeight="1">
      <c r="A192" s="315"/>
      <c r="B192" s="312"/>
      <c r="C192" s="119" t="s">
        <v>82</v>
      </c>
      <c r="D192" s="149"/>
      <c r="E192" s="90"/>
      <c r="F192" s="90"/>
      <c r="G192" s="107"/>
      <c r="H192" s="100"/>
      <c r="I192" s="100"/>
      <c r="J192" s="100"/>
    </row>
    <row r="193" spans="1:10" s="105" customFormat="1" ht="30" customHeight="1">
      <c r="A193" s="316"/>
      <c r="B193" s="313"/>
      <c r="C193" s="119" t="s">
        <v>87</v>
      </c>
      <c r="D193" s="149"/>
      <c r="E193" s="107"/>
      <c r="F193" s="107"/>
      <c r="G193" s="107"/>
      <c r="H193" s="95"/>
      <c r="I193" s="95"/>
      <c r="J193" s="95"/>
    </row>
    <row r="194" spans="1:10" s="105" customFormat="1" ht="30" customHeight="1">
      <c r="A194" s="325" t="s">
        <v>306</v>
      </c>
      <c r="B194" s="311" t="s">
        <v>302</v>
      </c>
      <c r="C194" s="124" t="s">
        <v>85</v>
      </c>
      <c r="D194" s="149"/>
      <c r="E194" s="107"/>
      <c r="F194" s="107"/>
      <c r="G194" s="107"/>
      <c r="H194" s="162">
        <f>H195+H196+H197+H198</f>
        <v>0</v>
      </c>
      <c r="I194" s="162">
        <f>I195+I196+I197+I198</f>
        <v>0</v>
      </c>
      <c r="J194" s="162">
        <f>J195+J196+J197+J198</f>
        <v>0</v>
      </c>
    </row>
    <row r="195" spans="1:10" s="105" customFormat="1" ht="30" customHeight="1">
      <c r="A195" s="326"/>
      <c r="B195" s="312"/>
      <c r="C195" s="119" t="s">
        <v>117</v>
      </c>
      <c r="D195" s="149"/>
      <c r="E195" s="90"/>
      <c r="F195" s="90"/>
      <c r="G195" s="107"/>
      <c r="H195" s="100"/>
      <c r="I195" s="100"/>
      <c r="J195" s="100"/>
    </row>
    <row r="196" spans="1:10" s="105" customFormat="1" ht="30" customHeight="1">
      <c r="A196" s="326"/>
      <c r="B196" s="312"/>
      <c r="C196" s="119" t="s">
        <v>134</v>
      </c>
      <c r="D196" s="149"/>
      <c r="E196" s="90"/>
      <c r="F196" s="90"/>
      <c r="G196" s="107"/>
      <c r="H196" s="100"/>
      <c r="I196" s="100"/>
      <c r="J196" s="100"/>
    </row>
    <row r="197" spans="1:10" s="105" customFormat="1" ht="30" customHeight="1">
      <c r="A197" s="326"/>
      <c r="B197" s="312"/>
      <c r="C197" s="119" t="s">
        <v>82</v>
      </c>
      <c r="D197" s="149"/>
      <c r="E197" s="107"/>
      <c r="F197" s="107"/>
      <c r="G197" s="107"/>
      <c r="H197" s="95"/>
      <c r="I197" s="95"/>
      <c r="J197" s="95"/>
    </row>
    <row r="198" spans="1:10" s="105" customFormat="1" ht="30" customHeight="1" thickBot="1">
      <c r="A198" s="327"/>
      <c r="B198" s="313"/>
      <c r="C198" s="119" t="s">
        <v>87</v>
      </c>
      <c r="D198" s="149"/>
      <c r="E198" s="107"/>
      <c r="F198" s="107"/>
      <c r="G198" s="107"/>
      <c r="H198" s="95"/>
      <c r="I198" s="95"/>
      <c r="J198" s="95"/>
    </row>
    <row r="199" spans="1:10" s="105" customFormat="1" ht="20.100000000000001" customHeight="1">
      <c r="A199" s="325" t="s">
        <v>321</v>
      </c>
      <c r="B199" s="283" t="s">
        <v>322</v>
      </c>
      <c r="C199" s="124" t="s">
        <v>85</v>
      </c>
      <c r="D199" s="149"/>
      <c r="E199" s="107"/>
      <c r="F199" s="107"/>
      <c r="G199" s="107"/>
      <c r="H199" s="162">
        <f>H200+H201+H202</f>
        <v>0</v>
      </c>
      <c r="I199" s="162">
        <f t="shared" ref="I199:J199" si="21">I200+I201+I202</f>
        <v>0</v>
      </c>
      <c r="J199" s="162">
        <f t="shared" si="21"/>
        <v>0</v>
      </c>
    </row>
    <row r="200" spans="1:10" s="105" customFormat="1" ht="20.100000000000001" customHeight="1">
      <c r="A200" s="326"/>
      <c r="B200" s="284"/>
      <c r="C200" s="119" t="s">
        <v>117</v>
      </c>
      <c r="D200" s="149"/>
      <c r="E200" s="90"/>
      <c r="F200" s="107"/>
      <c r="G200" s="107"/>
      <c r="H200" s="166"/>
      <c r="I200" s="166"/>
      <c r="J200" s="166"/>
    </row>
    <row r="201" spans="1:10" s="105" customFormat="1" ht="20.100000000000001" customHeight="1">
      <c r="A201" s="326"/>
      <c r="B201" s="284"/>
      <c r="C201" s="119" t="s">
        <v>134</v>
      </c>
      <c r="D201" s="149"/>
      <c r="E201" s="90"/>
      <c r="F201" s="107"/>
      <c r="G201" s="107"/>
      <c r="H201" s="166"/>
      <c r="I201" s="166"/>
      <c r="J201" s="166"/>
    </row>
    <row r="202" spans="1:10" s="105" customFormat="1" ht="20.100000000000001" customHeight="1">
      <c r="A202" s="326"/>
      <c r="B202" s="284"/>
      <c r="C202" s="119" t="s">
        <v>82</v>
      </c>
      <c r="D202" s="149"/>
      <c r="E202" s="90"/>
      <c r="F202" s="107"/>
      <c r="G202" s="107"/>
      <c r="H202" s="166"/>
      <c r="I202" s="166"/>
      <c r="J202" s="166"/>
    </row>
    <row r="203" spans="1:10" s="105" customFormat="1" ht="20.100000000000001" customHeight="1" thickBot="1">
      <c r="A203" s="327"/>
      <c r="B203" s="285"/>
      <c r="C203" s="119" t="s">
        <v>87</v>
      </c>
      <c r="D203" s="149"/>
      <c r="E203" s="107"/>
      <c r="F203" s="107"/>
      <c r="G203" s="107"/>
      <c r="H203" s="95"/>
      <c r="I203" s="95"/>
      <c r="J203" s="95"/>
    </row>
    <row r="204" spans="1:10" s="105" customFormat="1" ht="17.25" customHeight="1">
      <c r="A204" s="341" t="s">
        <v>114</v>
      </c>
      <c r="B204" s="341" t="s">
        <v>426</v>
      </c>
      <c r="C204" s="129" t="s">
        <v>85</v>
      </c>
      <c r="D204" s="147"/>
      <c r="E204" s="111"/>
      <c r="F204" s="111"/>
      <c r="G204" s="111"/>
      <c r="H204" s="162">
        <f>H205+H206+H207</f>
        <v>39458</v>
      </c>
      <c r="I204" s="162">
        <f>I205+I206+I207</f>
        <v>39458</v>
      </c>
      <c r="J204" s="162">
        <f>J205+J206+J207</f>
        <v>39458</v>
      </c>
    </row>
    <row r="205" spans="1:10" s="105" customFormat="1" ht="17.25" customHeight="1">
      <c r="A205" s="342"/>
      <c r="B205" s="343"/>
      <c r="C205" s="110" t="s">
        <v>117</v>
      </c>
      <c r="D205" s="147"/>
      <c r="E205" s="111"/>
      <c r="F205" s="111"/>
      <c r="G205" s="111"/>
      <c r="H205" s="162"/>
      <c r="I205" s="162"/>
      <c r="J205" s="162"/>
    </row>
    <row r="206" spans="1:10" s="105" customFormat="1" ht="17.25" customHeight="1">
      <c r="A206" s="342"/>
      <c r="B206" s="343"/>
      <c r="C206" s="110" t="s">
        <v>134</v>
      </c>
      <c r="D206" s="147"/>
      <c r="E206" s="113"/>
      <c r="F206" s="113"/>
      <c r="G206" s="111"/>
      <c r="H206" s="162">
        <f t="shared" ref="H206:J207" si="22">H211+H216+H221</f>
        <v>88.5</v>
      </c>
      <c r="I206" s="162">
        <f t="shared" si="22"/>
        <v>88.5</v>
      </c>
      <c r="J206" s="162">
        <f t="shared" si="22"/>
        <v>88.5</v>
      </c>
    </row>
    <row r="207" spans="1:10" s="105" customFormat="1" ht="17.25" customHeight="1">
      <c r="A207" s="342"/>
      <c r="B207" s="343"/>
      <c r="C207" s="110" t="s">
        <v>82</v>
      </c>
      <c r="D207" s="147"/>
      <c r="E207" s="113"/>
      <c r="F207" s="113"/>
      <c r="G207" s="111"/>
      <c r="H207" s="162">
        <f t="shared" si="22"/>
        <v>39369.5</v>
      </c>
      <c r="I207" s="162">
        <f t="shared" si="22"/>
        <v>39369.5</v>
      </c>
      <c r="J207" s="162">
        <f t="shared" si="22"/>
        <v>39369.5</v>
      </c>
    </row>
    <row r="208" spans="1:10" s="105" customFormat="1" ht="15.75">
      <c r="A208" s="319"/>
      <c r="B208" s="344"/>
      <c r="C208" s="110" t="s">
        <v>87</v>
      </c>
      <c r="D208" s="149"/>
      <c r="E208" s="107"/>
      <c r="F208" s="107"/>
      <c r="G208" s="107"/>
      <c r="H208" s="95"/>
      <c r="I208" s="95"/>
      <c r="J208" s="95"/>
    </row>
    <row r="209" spans="1:10" s="105" customFormat="1" ht="17.25" customHeight="1">
      <c r="A209" s="314" t="s">
        <v>79</v>
      </c>
      <c r="B209" s="314" t="s">
        <v>205</v>
      </c>
      <c r="C209" s="124" t="s">
        <v>85</v>
      </c>
      <c r="D209" s="149"/>
      <c r="E209" s="107"/>
      <c r="F209" s="107"/>
      <c r="G209" s="107"/>
      <c r="H209" s="162">
        <f>H210+H211+H212</f>
        <v>0</v>
      </c>
      <c r="I209" s="162">
        <f>I210+I211+I212</f>
        <v>0</v>
      </c>
      <c r="J209" s="162">
        <f>J210+J211+J212</f>
        <v>0</v>
      </c>
    </row>
    <row r="210" spans="1:10" s="105" customFormat="1" ht="17.25" customHeight="1">
      <c r="A210" s="315"/>
      <c r="B210" s="317"/>
      <c r="C210" s="119" t="s">
        <v>117</v>
      </c>
      <c r="D210" s="149"/>
      <c r="E210" s="107"/>
      <c r="F210" s="107"/>
      <c r="G210" s="107"/>
      <c r="H210" s="95"/>
      <c r="I210" s="95"/>
      <c r="J210" s="95"/>
    </row>
    <row r="211" spans="1:10" s="105" customFormat="1" ht="17.25" customHeight="1">
      <c r="A211" s="315"/>
      <c r="B211" s="317"/>
      <c r="C211" s="119" t="s">
        <v>134</v>
      </c>
      <c r="D211" s="149" t="s">
        <v>86</v>
      </c>
      <c r="E211" s="90" t="s">
        <v>115</v>
      </c>
      <c r="F211" s="90" t="s">
        <v>359</v>
      </c>
      <c r="G211" s="107">
        <v>414</v>
      </c>
      <c r="H211" s="101"/>
      <c r="I211" s="101"/>
      <c r="J211" s="101"/>
    </row>
    <row r="212" spans="1:10" s="105" customFormat="1" ht="17.25" customHeight="1">
      <c r="A212" s="315"/>
      <c r="B212" s="317"/>
      <c r="C212" s="119" t="s">
        <v>82</v>
      </c>
      <c r="D212" s="149" t="s">
        <v>86</v>
      </c>
      <c r="E212" s="90" t="s">
        <v>115</v>
      </c>
      <c r="F212" s="90" t="s">
        <v>258</v>
      </c>
      <c r="G212" s="107">
        <v>244</v>
      </c>
      <c r="H212" s="101"/>
      <c r="I212" s="101"/>
      <c r="J212" s="101"/>
    </row>
    <row r="213" spans="1:10" s="105" customFormat="1" ht="15.75">
      <c r="A213" s="316"/>
      <c r="B213" s="318"/>
      <c r="C213" s="119" t="s">
        <v>87</v>
      </c>
      <c r="D213" s="149"/>
      <c r="E213" s="107"/>
      <c r="F213" s="107"/>
      <c r="G213" s="107"/>
      <c r="H213" s="95"/>
      <c r="I213" s="95"/>
      <c r="J213" s="95"/>
    </row>
    <row r="214" spans="1:10" s="105" customFormat="1" ht="17.25" customHeight="1">
      <c r="A214" s="314" t="s">
        <v>80</v>
      </c>
      <c r="B214" s="314" t="s">
        <v>206</v>
      </c>
      <c r="C214" s="124" t="s">
        <v>85</v>
      </c>
      <c r="D214" s="149"/>
      <c r="E214" s="107"/>
      <c r="F214" s="107"/>
      <c r="G214" s="107"/>
      <c r="H214" s="162">
        <f>H217</f>
        <v>39345.5</v>
      </c>
      <c r="I214" s="162">
        <f>I217</f>
        <v>39345.5</v>
      </c>
      <c r="J214" s="162">
        <f>J217</f>
        <v>39345.5</v>
      </c>
    </row>
    <row r="215" spans="1:10" s="105" customFormat="1" ht="17.25" customHeight="1">
      <c r="A215" s="315"/>
      <c r="B215" s="317"/>
      <c r="C215" s="119" t="s">
        <v>117</v>
      </c>
      <c r="D215" s="149"/>
      <c r="E215" s="107"/>
      <c r="F215" s="107"/>
      <c r="G215" s="107"/>
      <c r="H215" s="95"/>
      <c r="I215" s="95"/>
      <c r="J215" s="95"/>
    </row>
    <row r="216" spans="1:10" s="105" customFormat="1" ht="17.25" customHeight="1">
      <c r="A216" s="315"/>
      <c r="B216" s="317"/>
      <c r="C216" s="119" t="s">
        <v>134</v>
      </c>
      <c r="D216" s="149"/>
      <c r="E216" s="107"/>
      <c r="F216" s="107"/>
      <c r="G216" s="107"/>
      <c r="H216" s="166">
        <v>88.5</v>
      </c>
      <c r="I216" s="166">
        <v>88.5</v>
      </c>
      <c r="J216" s="166">
        <v>88.5</v>
      </c>
    </row>
    <row r="217" spans="1:10" s="105" customFormat="1" ht="17.25" customHeight="1">
      <c r="A217" s="315"/>
      <c r="B217" s="317"/>
      <c r="C217" s="119" t="s">
        <v>82</v>
      </c>
      <c r="D217" s="149" t="s">
        <v>86</v>
      </c>
      <c r="E217" s="90" t="s">
        <v>115</v>
      </c>
      <c r="F217" s="90" t="s">
        <v>258</v>
      </c>
      <c r="G217" s="107">
        <v>200</v>
      </c>
      <c r="H217" s="101">
        <v>39345.5</v>
      </c>
      <c r="I217" s="101">
        <v>39345.5</v>
      </c>
      <c r="J217" s="101">
        <v>39345.5</v>
      </c>
    </row>
    <row r="218" spans="1:10" s="105" customFormat="1" ht="15.75">
      <c r="A218" s="316"/>
      <c r="B218" s="318"/>
      <c r="C218" s="119" t="s">
        <v>87</v>
      </c>
      <c r="D218" s="149"/>
      <c r="E218" s="107"/>
      <c r="F218" s="107"/>
      <c r="G218" s="107"/>
      <c r="H218" s="95"/>
      <c r="I218" s="95"/>
      <c r="J218" s="95"/>
    </row>
    <row r="219" spans="1:10" s="105" customFormat="1" ht="17.25" customHeight="1">
      <c r="A219" s="314" t="s">
        <v>81</v>
      </c>
      <c r="B219" s="314" t="s">
        <v>182</v>
      </c>
      <c r="C219" s="124" t="s">
        <v>85</v>
      </c>
      <c r="D219" s="149"/>
      <c r="E219" s="107"/>
      <c r="F219" s="107"/>
      <c r="G219" s="107"/>
      <c r="H219" s="162">
        <f>H222</f>
        <v>24</v>
      </c>
      <c r="I219" s="162">
        <f>I222</f>
        <v>24</v>
      </c>
      <c r="J219" s="162">
        <f>J222</f>
        <v>24</v>
      </c>
    </row>
    <row r="220" spans="1:10" s="105" customFormat="1" ht="17.25" customHeight="1">
      <c r="A220" s="315"/>
      <c r="B220" s="317"/>
      <c r="C220" s="119" t="s">
        <v>117</v>
      </c>
      <c r="D220" s="149"/>
      <c r="E220" s="107"/>
      <c r="F220" s="107"/>
      <c r="G220" s="107"/>
      <c r="H220" s="95"/>
      <c r="I220" s="95"/>
      <c r="J220" s="95"/>
    </row>
    <row r="221" spans="1:10" s="105" customFormat="1" ht="17.25" customHeight="1">
      <c r="A221" s="315"/>
      <c r="B221" s="317"/>
      <c r="C221" s="119" t="s">
        <v>134</v>
      </c>
      <c r="D221" s="149" t="s">
        <v>86</v>
      </c>
      <c r="E221" s="90" t="s">
        <v>115</v>
      </c>
      <c r="F221" s="90" t="s">
        <v>259</v>
      </c>
      <c r="G221" s="107">
        <v>414</v>
      </c>
      <c r="H221" s="95"/>
      <c r="I221" s="95"/>
      <c r="J221" s="95"/>
    </row>
    <row r="222" spans="1:10" s="105" customFormat="1" ht="17.25" customHeight="1">
      <c r="A222" s="315"/>
      <c r="B222" s="317"/>
      <c r="C222" s="119" t="s">
        <v>82</v>
      </c>
      <c r="D222" s="149" t="s">
        <v>86</v>
      </c>
      <c r="E222" s="90" t="s">
        <v>115</v>
      </c>
      <c r="F222" s="90" t="s">
        <v>259</v>
      </c>
      <c r="G222" s="107">
        <v>200</v>
      </c>
      <c r="H222" s="101">
        <v>24</v>
      </c>
      <c r="I222" s="101">
        <v>24</v>
      </c>
      <c r="J222" s="101">
        <v>24</v>
      </c>
    </row>
    <row r="223" spans="1:10" s="105" customFormat="1" ht="15.75">
      <c r="A223" s="316"/>
      <c r="B223" s="318"/>
      <c r="C223" s="119" t="s">
        <v>87</v>
      </c>
      <c r="D223" s="149"/>
      <c r="E223" s="107"/>
      <c r="F223" s="107"/>
      <c r="G223" s="107"/>
      <c r="H223" s="95"/>
      <c r="I223" s="95"/>
      <c r="J223" s="95"/>
    </row>
    <row r="224" spans="1:10" s="105" customFormat="1" ht="15.75">
      <c r="A224" s="130"/>
      <c r="B224" s="131"/>
      <c r="C224" s="132"/>
      <c r="D224" s="25"/>
      <c r="E224" s="112"/>
      <c r="F224" s="112"/>
      <c r="G224" s="112"/>
      <c r="H224" s="21"/>
      <c r="I224" s="21"/>
      <c r="J224" s="21"/>
    </row>
    <row r="225" spans="1:10" s="105" customFormat="1" ht="11.25" customHeight="1">
      <c r="A225" s="21"/>
      <c r="B225" s="21"/>
      <c r="C225" s="133"/>
      <c r="D225" s="25"/>
      <c r="E225" s="21"/>
      <c r="F225" s="21"/>
      <c r="G225" s="21"/>
      <c r="H225" s="21"/>
      <c r="I225" s="21"/>
      <c r="J225" s="21"/>
    </row>
    <row r="226" spans="1:10" s="105" customFormat="1" ht="18.75">
      <c r="A226" s="25" t="s">
        <v>123</v>
      </c>
      <c r="B226" s="26"/>
      <c r="C226" s="134"/>
      <c r="D226" s="25"/>
      <c r="E226" s="21"/>
      <c r="F226" s="21"/>
      <c r="G226" s="135"/>
      <c r="H226" s="135"/>
      <c r="I226" s="21"/>
      <c r="J226" s="135" t="s">
        <v>357</v>
      </c>
    </row>
    <row r="227" spans="1:10" s="105" customFormat="1" ht="15.75">
      <c r="A227" s="25"/>
      <c r="B227" s="339" t="s">
        <v>3</v>
      </c>
      <c r="C227" s="339"/>
      <c r="D227" s="25"/>
      <c r="E227" s="21"/>
      <c r="F227" s="21"/>
      <c r="G227" s="297" t="s">
        <v>120</v>
      </c>
      <c r="H227" s="297"/>
      <c r="I227" s="21"/>
      <c r="J227" s="136" t="s">
        <v>119</v>
      </c>
    </row>
    <row r="228" spans="1:10" s="105" customFormat="1" ht="18.75">
      <c r="A228" s="21"/>
      <c r="B228" s="21"/>
      <c r="C228" s="133"/>
      <c r="D228" s="25"/>
      <c r="E228" s="21" t="s">
        <v>122</v>
      </c>
      <c r="F228" s="21"/>
      <c r="G228" s="21"/>
      <c r="H228" s="21"/>
      <c r="I228" s="21"/>
      <c r="J228" s="21"/>
    </row>
    <row r="229" spans="1:10" s="105" customFormat="1" ht="18.75">
      <c r="A229" s="25" t="s">
        <v>121</v>
      </c>
      <c r="B229" s="26"/>
      <c r="C229" s="134"/>
      <c r="D229" s="25"/>
      <c r="E229" s="21"/>
      <c r="F229" s="21"/>
      <c r="G229" s="135"/>
      <c r="H229" s="135"/>
      <c r="I229" s="21"/>
      <c r="J229" s="135" t="s">
        <v>358</v>
      </c>
    </row>
    <row r="230" spans="1:10" s="105" customFormat="1" ht="15.75">
      <c r="A230" s="25"/>
      <c r="B230" s="339" t="s">
        <v>3</v>
      </c>
      <c r="C230" s="339"/>
      <c r="D230" s="25"/>
      <c r="E230" s="21"/>
      <c r="F230" s="21"/>
      <c r="G230" s="297" t="s">
        <v>120</v>
      </c>
      <c r="H230" s="297"/>
      <c r="I230" s="21"/>
      <c r="J230" s="136" t="s">
        <v>119</v>
      </c>
    </row>
    <row r="231" spans="1:10" s="105" customFormat="1">
      <c r="A231" s="137"/>
      <c r="B231" s="137"/>
      <c r="C231" s="137"/>
      <c r="D231" s="144"/>
      <c r="E231" s="137"/>
      <c r="F231" s="137"/>
      <c r="G231" s="137"/>
      <c r="H231" s="137"/>
      <c r="I231" s="137"/>
      <c r="J231" s="137"/>
    </row>
    <row r="232" spans="1:10" s="105" customFormat="1">
      <c r="A232" s="138"/>
      <c r="B232" s="138"/>
      <c r="C232" s="139"/>
      <c r="D232" s="144"/>
      <c r="E232" s="137"/>
      <c r="F232" s="137"/>
      <c r="G232" s="137"/>
      <c r="H232" s="137"/>
      <c r="I232" s="137"/>
      <c r="J232" s="137"/>
    </row>
    <row r="233" spans="1:10" s="105" customFormat="1" ht="18">
      <c r="A233" s="337" t="s">
        <v>4</v>
      </c>
      <c r="B233" s="338"/>
      <c r="C233" s="338"/>
      <c r="D233" s="338"/>
      <c r="E233" s="338"/>
      <c r="F233" s="338"/>
      <c r="G233" s="338"/>
      <c r="H233" s="338"/>
      <c r="I233" s="338"/>
      <c r="J233" s="338"/>
    </row>
    <row r="234" spans="1:10" s="105" customFormat="1" ht="18">
      <c r="A234" s="337"/>
      <c r="B234" s="338"/>
      <c r="C234" s="338"/>
      <c r="D234" s="338"/>
      <c r="E234" s="338"/>
      <c r="F234" s="338"/>
      <c r="G234" s="338"/>
      <c r="H234" s="338"/>
      <c r="I234" s="338"/>
      <c r="J234" s="338"/>
    </row>
    <row r="235" spans="1:10" s="105" customFormat="1" ht="15">
      <c r="A235" s="336"/>
      <c r="B235" s="336"/>
      <c r="C235" s="336"/>
      <c r="D235" s="336"/>
      <c r="E235" s="336"/>
      <c r="F235" s="336"/>
      <c r="G235" s="336"/>
      <c r="H235" s="336"/>
      <c r="I235" s="336"/>
      <c r="J235" s="336"/>
    </row>
    <row r="236" spans="1:10" s="105" customFormat="1">
      <c r="A236" s="140"/>
      <c r="B236" s="140"/>
      <c r="C236" s="140"/>
      <c r="D236" s="158"/>
      <c r="E236" s="140"/>
      <c r="F236" s="140"/>
      <c r="G236" s="140"/>
      <c r="H236" s="140"/>
      <c r="I236" s="140"/>
      <c r="J236" s="140"/>
    </row>
    <row r="237" spans="1:10" s="105" customFormat="1">
      <c r="D237" s="144"/>
    </row>
    <row r="238" spans="1:10" s="105" customFormat="1">
      <c r="D238" s="144"/>
    </row>
    <row r="239" spans="1:10" s="105" customFormat="1">
      <c r="D239" s="144"/>
    </row>
  </sheetData>
  <mergeCells count="97">
    <mergeCell ref="A3:C3"/>
    <mergeCell ref="A219:A223"/>
    <mergeCell ref="B219:B223"/>
    <mergeCell ref="A204:A208"/>
    <mergeCell ref="B204:B208"/>
    <mergeCell ref="A214:A218"/>
    <mergeCell ref="B214:B218"/>
    <mergeCell ref="A209:A213"/>
    <mergeCell ref="B209:B213"/>
    <mergeCell ref="A29:A33"/>
    <mergeCell ref="B29:B33"/>
    <mergeCell ref="A34:A38"/>
    <mergeCell ref="B34:B38"/>
    <mergeCell ref="A59:A63"/>
    <mergeCell ref="B134:B138"/>
    <mergeCell ref="A119:A123"/>
    <mergeCell ref="A235:J235"/>
    <mergeCell ref="A234:J234"/>
    <mergeCell ref="B227:C227"/>
    <mergeCell ref="A233:J233"/>
    <mergeCell ref="B230:C230"/>
    <mergeCell ref="G230:H230"/>
    <mergeCell ref="G227:H227"/>
    <mergeCell ref="A44:A48"/>
    <mergeCell ref="A64:A68"/>
    <mergeCell ref="B64:B68"/>
    <mergeCell ref="B49:B53"/>
    <mergeCell ref="A54:A58"/>
    <mergeCell ref="A129:A133"/>
    <mergeCell ref="B129:B133"/>
    <mergeCell ref="B59:B63"/>
    <mergeCell ref="A134:A138"/>
    <mergeCell ref="A89:A93"/>
    <mergeCell ref="B89:B93"/>
    <mergeCell ref="B109:B113"/>
    <mergeCell ref="B114:B118"/>
    <mergeCell ref="A124:A128"/>
    <mergeCell ref="B124:B128"/>
    <mergeCell ref="B119:B123"/>
    <mergeCell ref="A114:A118"/>
    <mergeCell ref="A94:A98"/>
    <mergeCell ref="B94:B98"/>
    <mergeCell ref="A99:A103"/>
    <mergeCell ref="B99:B103"/>
    <mergeCell ref="C5:C6"/>
    <mergeCell ref="B39:B43"/>
    <mergeCell ref="B54:B58"/>
    <mergeCell ref="A24:A28"/>
    <mergeCell ref="B24:B28"/>
    <mergeCell ref="A39:A43"/>
    <mergeCell ref="A5:A6"/>
    <mergeCell ref="A14:A18"/>
    <mergeCell ref="B14:B18"/>
    <mergeCell ref="A8:A12"/>
    <mergeCell ref="B8:B12"/>
    <mergeCell ref="B5:B6"/>
    <mergeCell ref="A19:A23"/>
    <mergeCell ref="B19:B23"/>
    <mergeCell ref="A49:A53"/>
    <mergeCell ref="B44:B48"/>
    <mergeCell ref="B169:B173"/>
    <mergeCell ref="A154:A158"/>
    <mergeCell ref="B154:B158"/>
    <mergeCell ref="A159:A163"/>
    <mergeCell ref="B159:B163"/>
    <mergeCell ref="A194:A198"/>
    <mergeCell ref="A199:A203"/>
    <mergeCell ref="B199:B203"/>
    <mergeCell ref="B194:B198"/>
    <mergeCell ref="B184:B188"/>
    <mergeCell ref="A184:A188"/>
    <mergeCell ref="B189:B193"/>
    <mergeCell ref="A189:A193"/>
    <mergeCell ref="A69:A73"/>
    <mergeCell ref="A74:A78"/>
    <mergeCell ref="A79:A83"/>
    <mergeCell ref="A84:A88"/>
    <mergeCell ref="B69:B73"/>
    <mergeCell ref="B74:B78"/>
    <mergeCell ref="B79:B83"/>
    <mergeCell ref="B84:B88"/>
    <mergeCell ref="A104:A108"/>
    <mergeCell ref="B104:B108"/>
    <mergeCell ref="A174:A178"/>
    <mergeCell ref="B174:B178"/>
    <mergeCell ref="A179:A183"/>
    <mergeCell ref="B179:B183"/>
    <mergeCell ref="A169:A173"/>
    <mergeCell ref="A109:A113"/>
    <mergeCell ref="A139:A143"/>
    <mergeCell ref="B139:B143"/>
    <mergeCell ref="A144:A148"/>
    <mergeCell ref="B144:B148"/>
    <mergeCell ref="A149:A153"/>
    <mergeCell ref="B149:B153"/>
    <mergeCell ref="B164:B168"/>
    <mergeCell ref="A164:A168"/>
  </mergeCells>
  <phoneticPr fontId="2" type="noConversion"/>
  <printOptions horizontalCentered="1"/>
  <pageMargins left="0.39370078740157483" right="0.39370078740157483" top="0.55118110236220474" bottom="0.55118110236220474" header="0.27559055118110237" footer="0.27559055118110237"/>
  <pageSetup paperSize="9" scale="52" firstPageNumber="163" fitToHeight="5" orientation="landscape" r:id="rId1"/>
  <headerFooter scaleWithDoc="0"/>
  <rowBreaks count="1" manualBreakCount="1">
    <brk id="48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1:I57"/>
  <sheetViews>
    <sheetView view="pageBreakPreview" topLeftCell="A25" zoomScale="80" zoomScaleSheetLayoutView="80" workbookViewId="0">
      <selection activeCell="B28" sqref="B28"/>
    </sheetView>
  </sheetViews>
  <sheetFormatPr defaultRowHeight="12.75"/>
  <cols>
    <col min="1" max="1" width="6.5703125" style="141" customWidth="1"/>
    <col min="2" max="2" width="37" style="141" customWidth="1"/>
    <col min="3" max="3" width="11" style="141" customWidth="1"/>
    <col min="4" max="4" width="22.5703125" style="141" customWidth="1"/>
    <col min="5" max="5" width="26.7109375" style="141" customWidth="1"/>
    <col min="6" max="6" width="26.28515625" style="141" customWidth="1"/>
    <col min="7" max="7" width="26.85546875" style="141" customWidth="1"/>
    <col min="8" max="16384" width="9.140625" style="141"/>
  </cols>
  <sheetData>
    <row r="1" spans="1:7" ht="18.75">
      <c r="A1" s="7"/>
      <c r="B1" s="86"/>
      <c r="C1" s="86"/>
      <c r="D1" s="87"/>
      <c r="E1" s="87"/>
      <c r="F1" s="87"/>
      <c r="G1" s="87" t="s">
        <v>208</v>
      </c>
    </row>
    <row r="2" spans="1:7" ht="18.75">
      <c r="A2" s="7"/>
      <c r="B2" s="86"/>
      <c r="C2" s="86"/>
      <c r="D2" s="87"/>
      <c r="E2" s="87"/>
      <c r="F2" s="87"/>
      <c r="G2" s="87"/>
    </row>
    <row r="3" spans="1:7" s="199" customFormat="1" ht="111.75" customHeight="1">
      <c r="A3" s="346" t="s">
        <v>396</v>
      </c>
      <c r="B3" s="346"/>
      <c r="C3" s="346"/>
      <c r="D3" s="346"/>
      <c r="E3" s="346"/>
      <c r="F3" s="346"/>
      <c r="G3" s="346"/>
    </row>
    <row r="4" spans="1:7">
      <c r="A4" s="7"/>
      <c r="B4" s="8"/>
      <c r="C4" s="88"/>
      <c r="D4" s="5"/>
      <c r="E4" s="5"/>
      <c r="F4" s="5"/>
      <c r="G4" s="5"/>
    </row>
    <row r="5" spans="1:7" s="200" customFormat="1" ht="31.5">
      <c r="A5" s="354" t="s">
        <v>125</v>
      </c>
      <c r="B5" s="354" t="s">
        <v>209</v>
      </c>
      <c r="C5" s="354" t="s">
        <v>210</v>
      </c>
      <c r="D5" s="106" t="s">
        <v>211</v>
      </c>
      <c r="E5" s="106"/>
      <c r="F5" s="106"/>
      <c r="G5" s="354" t="s">
        <v>212</v>
      </c>
    </row>
    <row r="6" spans="1:7" s="199" customFormat="1" ht="15.75">
      <c r="A6" s="354"/>
      <c r="B6" s="354"/>
      <c r="C6" s="354"/>
      <c r="D6" s="201"/>
      <c r="E6" s="106" t="s">
        <v>213</v>
      </c>
      <c r="F6" s="106"/>
      <c r="G6" s="354"/>
    </row>
    <row r="7" spans="1:7" s="200" customFormat="1" ht="63">
      <c r="A7" s="354"/>
      <c r="B7" s="354"/>
      <c r="C7" s="354"/>
      <c r="D7" s="125" t="s">
        <v>397</v>
      </c>
      <c r="E7" s="221" t="s">
        <v>398</v>
      </c>
      <c r="F7" s="221" t="s">
        <v>399</v>
      </c>
      <c r="G7" s="354"/>
    </row>
    <row r="8" spans="1:7" s="202" customFormat="1" ht="15.75">
      <c r="A8" s="107">
        <v>1</v>
      </c>
      <c r="B8" s="107">
        <v>2</v>
      </c>
      <c r="C8" s="107">
        <v>3</v>
      </c>
      <c r="D8" s="107">
        <v>4</v>
      </c>
      <c r="E8" s="107">
        <v>5</v>
      </c>
      <c r="F8" s="107">
        <v>6</v>
      </c>
      <c r="G8" s="107">
        <v>7</v>
      </c>
    </row>
    <row r="9" spans="1:7" s="199" customFormat="1" ht="21.75" customHeight="1">
      <c r="A9" s="355" t="s">
        <v>400</v>
      </c>
      <c r="B9" s="356"/>
      <c r="C9" s="356"/>
      <c r="D9" s="356"/>
      <c r="E9" s="356"/>
      <c r="F9" s="356"/>
      <c r="G9" s="357"/>
    </row>
    <row r="10" spans="1:7" s="199" customFormat="1" ht="15.75">
      <c r="A10" s="203">
        <v>1</v>
      </c>
      <c r="B10" s="359" t="s">
        <v>60</v>
      </c>
      <c r="C10" s="359"/>
      <c r="D10" s="359"/>
      <c r="E10" s="359"/>
      <c r="F10" s="359"/>
      <c r="G10" s="360"/>
    </row>
    <row r="11" spans="1:7" s="199" customFormat="1" ht="98.25" customHeight="1">
      <c r="A11" s="90" t="s">
        <v>214</v>
      </c>
      <c r="B11" s="90" t="s">
        <v>215</v>
      </c>
      <c r="C11" s="89" t="s">
        <v>216</v>
      </c>
      <c r="D11" s="89" t="s">
        <v>350</v>
      </c>
      <c r="E11" s="89" t="s">
        <v>373</v>
      </c>
      <c r="F11" s="89" t="s">
        <v>350</v>
      </c>
      <c r="G11" s="90" t="s">
        <v>267</v>
      </c>
    </row>
    <row r="12" spans="1:7" s="199" customFormat="1" ht="142.5" customHeight="1">
      <c r="A12" s="90" t="s">
        <v>217</v>
      </c>
      <c r="B12" s="90" t="s">
        <v>183</v>
      </c>
      <c r="C12" s="89"/>
      <c r="D12" s="204" t="s">
        <v>278</v>
      </c>
      <c r="E12" s="204" t="s">
        <v>278</v>
      </c>
      <c r="F12" s="204" t="s">
        <v>278</v>
      </c>
      <c r="G12" s="90" t="s">
        <v>267</v>
      </c>
    </row>
    <row r="13" spans="1:7" s="199" customFormat="1" ht="173.25">
      <c r="A13" s="90" t="s">
        <v>218</v>
      </c>
      <c r="B13" s="90" t="s">
        <v>219</v>
      </c>
      <c r="C13" s="89"/>
      <c r="D13" s="204" t="s">
        <v>351</v>
      </c>
      <c r="E13" s="204" t="s">
        <v>351</v>
      </c>
      <c r="F13" s="204" t="s">
        <v>351</v>
      </c>
      <c r="G13" s="90" t="s">
        <v>267</v>
      </c>
    </row>
    <row r="14" spans="1:7" s="199" customFormat="1" ht="15.75">
      <c r="A14" s="241" t="s">
        <v>220</v>
      </c>
      <c r="B14" s="242"/>
      <c r="C14" s="242"/>
      <c r="D14" s="242"/>
      <c r="E14" s="242"/>
      <c r="F14" s="242"/>
      <c r="G14" s="243"/>
    </row>
    <row r="15" spans="1:7" s="199" customFormat="1" ht="171.75" customHeight="1">
      <c r="A15" s="90" t="s">
        <v>221</v>
      </c>
      <c r="B15" s="90" t="s">
        <v>24</v>
      </c>
      <c r="C15" s="91" t="s">
        <v>216</v>
      </c>
      <c r="D15" s="90" t="s">
        <v>374</v>
      </c>
      <c r="E15" s="90" t="s">
        <v>374</v>
      </c>
      <c r="F15" s="90" t="s">
        <v>374</v>
      </c>
      <c r="G15" s="90" t="s">
        <v>267</v>
      </c>
    </row>
    <row r="16" spans="1:7" s="199" customFormat="1" ht="137.25" customHeight="1">
      <c r="A16" s="90" t="s">
        <v>222</v>
      </c>
      <c r="B16" s="90" t="s">
        <v>67</v>
      </c>
      <c r="C16" s="91"/>
      <c r="D16" s="90" t="s">
        <v>268</v>
      </c>
      <c r="E16" s="90" t="s">
        <v>268</v>
      </c>
      <c r="F16" s="90" t="s">
        <v>268</v>
      </c>
      <c r="G16" s="90" t="s">
        <v>224</v>
      </c>
    </row>
    <row r="17" spans="1:7" s="199" customFormat="1" ht="267.75" customHeight="1">
      <c r="A17" s="90" t="s">
        <v>223</v>
      </c>
      <c r="B17" s="90" t="s">
        <v>186</v>
      </c>
      <c r="C17" s="91"/>
      <c r="D17" s="91" t="s">
        <v>279</v>
      </c>
      <c r="E17" s="90" t="s">
        <v>279</v>
      </c>
      <c r="F17" s="90" t="s">
        <v>279</v>
      </c>
      <c r="G17" s="90" t="s">
        <v>224</v>
      </c>
    </row>
    <row r="18" spans="1:7" s="199" customFormat="1" ht="205.5" customHeight="1">
      <c r="A18" s="90" t="s">
        <v>225</v>
      </c>
      <c r="B18" s="90" t="s">
        <v>29</v>
      </c>
      <c r="C18" s="91"/>
      <c r="D18" s="90" t="s">
        <v>280</v>
      </c>
      <c r="E18" s="90" t="s">
        <v>280</v>
      </c>
      <c r="F18" s="90" t="s">
        <v>280</v>
      </c>
      <c r="G18" s="90" t="s">
        <v>224</v>
      </c>
    </row>
    <row r="19" spans="1:7" s="199" customFormat="1" ht="82.5" customHeight="1">
      <c r="A19" s="90" t="s">
        <v>226</v>
      </c>
      <c r="B19" s="90" t="s">
        <v>173</v>
      </c>
      <c r="C19" s="91"/>
      <c r="D19" s="91" t="s">
        <v>281</v>
      </c>
      <c r="E19" s="91" t="s">
        <v>281</v>
      </c>
      <c r="F19" s="91" t="s">
        <v>281</v>
      </c>
      <c r="G19" s="90" t="s">
        <v>224</v>
      </c>
    </row>
    <row r="20" spans="1:7" s="199" customFormat="1" ht="127.5" customHeight="1">
      <c r="A20" s="90" t="s">
        <v>337</v>
      </c>
      <c r="B20" s="90" t="s">
        <v>355</v>
      </c>
      <c r="C20" s="91"/>
      <c r="D20" s="91" t="s">
        <v>402</v>
      </c>
      <c r="E20" s="183"/>
      <c r="F20" s="183"/>
      <c r="G20" s="90" t="s">
        <v>224</v>
      </c>
    </row>
    <row r="21" spans="1:7" s="199" customFormat="1" ht="144.75" customHeight="1">
      <c r="A21" s="90" t="s">
        <v>338</v>
      </c>
      <c r="B21" s="90" t="s">
        <v>317</v>
      </c>
      <c r="C21" s="91"/>
      <c r="D21" s="183" t="s">
        <v>401</v>
      </c>
      <c r="E21" s="183"/>
      <c r="F21" s="183"/>
      <c r="G21" s="90" t="s">
        <v>224</v>
      </c>
    </row>
    <row r="22" spans="1:7" s="199" customFormat="1" ht="112.5" customHeight="1">
      <c r="A22" s="90" t="s">
        <v>339</v>
      </c>
      <c r="B22" s="90" t="s">
        <v>318</v>
      </c>
      <c r="C22" s="91"/>
      <c r="D22" s="90" t="s">
        <v>342</v>
      </c>
      <c r="E22" s="90" t="s">
        <v>342</v>
      </c>
      <c r="F22" s="90" t="s">
        <v>342</v>
      </c>
      <c r="G22" s="90" t="s">
        <v>224</v>
      </c>
    </row>
    <row r="23" spans="1:7" s="199" customFormat="1" ht="219.75" customHeight="1">
      <c r="A23" s="90" t="s">
        <v>340</v>
      </c>
      <c r="B23" s="205" t="s">
        <v>319</v>
      </c>
      <c r="C23" s="91"/>
      <c r="D23" s="90" t="s">
        <v>343</v>
      </c>
      <c r="E23" s="90" t="s">
        <v>343</v>
      </c>
      <c r="F23" s="90" t="s">
        <v>343</v>
      </c>
      <c r="G23" s="90" t="s">
        <v>224</v>
      </c>
    </row>
    <row r="24" spans="1:7" s="199" customFormat="1" ht="147.75" customHeight="1">
      <c r="A24" s="90" t="s">
        <v>341</v>
      </c>
      <c r="B24" s="90" t="s">
        <v>320</v>
      </c>
      <c r="C24" s="91"/>
      <c r="D24" s="183" t="s">
        <v>352</v>
      </c>
      <c r="E24" s="183"/>
      <c r="F24" s="183"/>
      <c r="G24" s="90" t="s">
        <v>224</v>
      </c>
    </row>
    <row r="25" spans="1:7" s="240" customFormat="1" ht="186" customHeight="1">
      <c r="A25" s="239" t="s">
        <v>371</v>
      </c>
      <c r="B25" s="239" t="s">
        <v>364</v>
      </c>
      <c r="C25" s="239"/>
      <c r="D25" s="239" t="s">
        <v>382</v>
      </c>
      <c r="E25" s="239" t="s">
        <v>403</v>
      </c>
      <c r="F25" s="239" t="s">
        <v>403</v>
      </c>
      <c r="G25" s="183" t="s">
        <v>224</v>
      </c>
    </row>
    <row r="26" spans="1:7" s="240" customFormat="1" ht="115.5" customHeight="1">
      <c r="A26" s="239" t="s">
        <v>404</v>
      </c>
      <c r="B26" s="239" t="s">
        <v>379</v>
      </c>
      <c r="C26" s="239"/>
      <c r="D26" s="239"/>
      <c r="E26" s="183" t="s">
        <v>352</v>
      </c>
      <c r="F26" s="183" t="s">
        <v>352</v>
      </c>
      <c r="G26" s="183" t="s">
        <v>224</v>
      </c>
    </row>
    <row r="27" spans="1:7" s="240" customFormat="1" ht="200.25" customHeight="1">
      <c r="A27" s="239" t="s">
        <v>405</v>
      </c>
      <c r="B27" s="239" t="s">
        <v>388</v>
      </c>
      <c r="C27" s="239"/>
      <c r="D27" s="239"/>
      <c r="E27" s="90" t="s">
        <v>408</v>
      </c>
      <c r="F27" s="90" t="s">
        <v>408</v>
      </c>
      <c r="G27" s="183" t="s">
        <v>224</v>
      </c>
    </row>
    <row r="28" spans="1:7" s="240" customFormat="1" ht="108.75" customHeight="1">
      <c r="A28" s="239" t="s">
        <v>406</v>
      </c>
      <c r="B28" s="239" t="s">
        <v>389</v>
      </c>
      <c r="C28" s="239"/>
      <c r="D28" s="239"/>
      <c r="E28" s="90" t="s">
        <v>407</v>
      </c>
      <c r="F28" s="90" t="s">
        <v>407</v>
      </c>
      <c r="G28" s="183" t="s">
        <v>224</v>
      </c>
    </row>
    <row r="29" spans="1:7" s="199" customFormat="1" ht="27.75" customHeight="1">
      <c r="A29" s="347" t="s">
        <v>227</v>
      </c>
      <c r="B29" s="348"/>
      <c r="C29" s="348"/>
      <c r="D29" s="348"/>
      <c r="E29" s="348"/>
      <c r="F29" s="348"/>
      <c r="G29" s="349"/>
    </row>
    <row r="30" spans="1:7" s="199" customFormat="1" ht="152.25" customHeight="1">
      <c r="A30" s="90" t="s">
        <v>228</v>
      </c>
      <c r="B30" s="13" t="s">
        <v>33</v>
      </c>
      <c r="C30" s="91"/>
      <c r="D30" s="90" t="s">
        <v>375</v>
      </c>
      <c r="E30" s="90" t="s">
        <v>376</v>
      </c>
      <c r="F30" s="90" t="s">
        <v>376</v>
      </c>
      <c r="G30" s="90" t="s">
        <v>224</v>
      </c>
    </row>
    <row r="31" spans="1:7" s="199" customFormat="1" ht="153.75" customHeight="1">
      <c r="A31" s="90" t="s">
        <v>230</v>
      </c>
      <c r="B31" s="13" t="s">
        <v>35</v>
      </c>
      <c r="C31" s="91"/>
      <c r="D31" s="183" t="s">
        <v>353</v>
      </c>
      <c r="E31" s="183" t="s">
        <v>353</v>
      </c>
      <c r="F31" s="183" t="s">
        <v>353</v>
      </c>
      <c r="G31" s="90" t="s">
        <v>224</v>
      </c>
    </row>
    <row r="32" spans="1:7" s="199" customFormat="1" ht="159.75" customHeight="1">
      <c r="A32" s="90" t="s">
        <v>231</v>
      </c>
      <c r="B32" s="90" t="s">
        <v>232</v>
      </c>
      <c r="C32" s="91"/>
      <c r="D32" s="90" t="s">
        <v>269</v>
      </c>
      <c r="E32" s="90" t="s">
        <v>269</v>
      </c>
      <c r="F32" s="90" t="s">
        <v>269</v>
      </c>
      <c r="G32" s="90" t="s">
        <v>224</v>
      </c>
    </row>
    <row r="33" spans="1:9" s="199" customFormat="1" ht="159.75" customHeight="1">
      <c r="A33" s="90" t="s">
        <v>233</v>
      </c>
      <c r="B33" s="90" t="s">
        <v>39</v>
      </c>
      <c r="C33" s="91"/>
      <c r="D33" s="91" t="s">
        <v>270</v>
      </c>
      <c r="E33" s="183" t="s">
        <v>270</v>
      </c>
      <c r="F33" s="183" t="s">
        <v>270</v>
      </c>
      <c r="G33" s="90" t="s">
        <v>224</v>
      </c>
    </row>
    <row r="34" spans="1:9" s="199" customFormat="1" ht="63">
      <c r="A34" s="90" t="s">
        <v>234</v>
      </c>
      <c r="B34" s="90" t="s">
        <v>41</v>
      </c>
      <c r="C34" s="91" t="s">
        <v>229</v>
      </c>
      <c r="D34" s="91" t="s">
        <v>383</v>
      </c>
      <c r="E34" s="91" t="s">
        <v>383</v>
      </c>
      <c r="F34" s="91" t="s">
        <v>383</v>
      </c>
      <c r="G34" s="90" t="s">
        <v>224</v>
      </c>
    </row>
    <row r="35" spans="1:9" s="199" customFormat="1" ht="87" customHeight="1">
      <c r="A35" s="90" t="s">
        <v>235</v>
      </c>
      <c r="B35" s="90" t="s">
        <v>43</v>
      </c>
      <c r="C35" s="91" t="s">
        <v>229</v>
      </c>
      <c r="D35" s="183"/>
      <c r="E35" s="183"/>
      <c r="F35" s="183"/>
      <c r="G35" s="90"/>
      <c r="I35" s="141"/>
    </row>
    <row r="36" spans="1:9" s="199" customFormat="1" ht="94.5">
      <c r="A36" s="90" t="s">
        <v>236</v>
      </c>
      <c r="B36" s="90" t="s">
        <v>192</v>
      </c>
      <c r="C36" s="91" t="s">
        <v>229</v>
      </c>
      <c r="D36" s="183" t="s">
        <v>367</v>
      </c>
      <c r="E36" s="183" t="s">
        <v>409</v>
      </c>
      <c r="F36" s="183" t="s">
        <v>409</v>
      </c>
      <c r="G36" s="90" t="s">
        <v>224</v>
      </c>
    </row>
    <row r="37" spans="1:9" s="199" customFormat="1" ht="87" customHeight="1">
      <c r="A37" s="90" t="s">
        <v>237</v>
      </c>
      <c r="B37" s="90" t="s">
        <v>106</v>
      </c>
      <c r="C37" s="91" t="s">
        <v>216</v>
      </c>
      <c r="D37" s="183" t="s">
        <v>271</v>
      </c>
      <c r="E37" s="183" t="s">
        <v>410</v>
      </c>
      <c r="F37" s="183" t="s">
        <v>410</v>
      </c>
      <c r="G37" s="90" t="s">
        <v>224</v>
      </c>
    </row>
    <row r="38" spans="1:9" s="199" customFormat="1" ht="66.75" customHeight="1">
      <c r="A38" s="90" t="s">
        <v>238</v>
      </c>
      <c r="B38" s="90" t="s">
        <v>288</v>
      </c>
      <c r="C38" s="91" t="s">
        <v>216</v>
      </c>
      <c r="D38" s="183" t="s">
        <v>287</v>
      </c>
      <c r="E38" s="183" t="s">
        <v>287</v>
      </c>
      <c r="F38" s="183" t="s">
        <v>287</v>
      </c>
      <c r="G38" s="94" t="s">
        <v>224</v>
      </c>
    </row>
    <row r="39" spans="1:9" s="199" customFormat="1" ht="66.75" customHeight="1">
      <c r="A39" s="90" t="s">
        <v>239</v>
      </c>
      <c r="B39" s="90" t="s">
        <v>290</v>
      </c>
      <c r="C39" s="91" t="s">
        <v>216</v>
      </c>
      <c r="D39" s="91"/>
      <c r="E39" s="91"/>
      <c r="F39" s="91"/>
      <c r="G39" s="94"/>
    </row>
    <row r="40" spans="1:9" s="199" customFormat="1" ht="159.75" customHeight="1">
      <c r="A40" s="90" t="s">
        <v>240</v>
      </c>
      <c r="B40" s="90" t="s">
        <v>289</v>
      </c>
      <c r="C40" s="91" t="s">
        <v>216</v>
      </c>
      <c r="D40" s="91"/>
      <c r="E40" s="91"/>
      <c r="F40" s="91"/>
      <c r="G40" s="94"/>
    </row>
    <row r="41" spans="1:9" s="199" customFormat="1" ht="126">
      <c r="A41" s="90" t="s">
        <v>241</v>
      </c>
      <c r="B41" s="90" t="s">
        <v>242</v>
      </c>
      <c r="C41" s="91"/>
      <c r="D41" s="91" t="s">
        <v>274</v>
      </c>
      <c r="E41" s="183" t="s">
        <v>273</v>
      </c>
      <c r="F41" s="183" t="s">
        <v>273</v>
      </c>
      <c r="G41" s="94" t="s">
        <v>224</v>
      </c>
    </row>
    <row r="42" spans="1:9" s="199" customFormat="1" ht="126">
      <c r="A42" s="90" t="s">
        <v>243</v>
      </c>
      <c r="B42" s="90" t="s">
        <v>244</v>
      </c>
      <c r="C42" s="91"/>
      <c r="D42" s="91" t="s">
        <v>272</v>
      </c>
      <c r="E42" s="183" t="s">
        <v>272</v>
      </c>
      <c r="F42" s="183" t="s">
        <v>272</v>
      </c>
      <c r="G42" s="94" t="s">
        <v>224</v>
      </c>
    </row>
    <row r="43" spans="1:9" s="199" customFormat="1" ht="78.75">
      <c r="A43" s="90" t="s">
        <v>245</v>
      </c>
      <c r="B43" s="90" t="s">
        <v>180</v>
      </c>
      <c r="C43" s="91" t="s">
        <v>229</v>
      </c>
      <c r="D43" s="90" t="s">
        <v>368</v>
      </c>
      <c r="E43" s="90" t="s">
        <v>411</v>
      </c>
      <c r="F43" s="90" t="s">
        <v>411</v>
      </c>
      <c r="G43" s="94" t="s">
        <v>224</v>
      </c>
    </row>
    <row r="44" spans="1:9" s="199" customFormat="1" ht="145.5" customHeight="1">
      <c r="A44" s="90" t="s">
        <v>344</v>
      </c>
      <c r="B44" s="90" t="s">
        <v>293</v>
      </c>
      <c r="C44" s="91"/>
      <c r="D44" s="90" t="s">
        <v>349</v>
      </c>
      <c r="E44" s="90" t="s">
        <v>349</v>
      </c>
      <c r="F44" s="90" t="s">
        <v>349</v>
      </c>
      <c r="G44" s="94" t="s">
        <v>224</v>
      </c>
    </row>
    <row r="45" spans="1:9" s="199" customFormat="1" ht="94.5">
      <c r="A45" s="90" t="s">
        <v>345</v>
      </c>
      <c r="B45" s="90" t="s">
        <v>295</v>
      </c>
      <c r="C45" s="91" t="s">
        <v>229</v>
      </c>
      <c r="D45" s="90" t="s">
        <v>415</v>
      </c>
      <c r="E45" s="90"/>
      <c r="F45" s="90"/>
      <c r="G45" s="94"/>
    </row>
    <row r="46" spans="1:9" s="199" customFormat="1" ht="94.5">
      <c r="A46" s="90" t="s">
        <v>346</v>
      </c>
      <c r="B46" s="90" t="s">
        <v>302</v>
      </c>
      <c r="C46" s="91"/>
      <c r="D46" s="90" t="s">
        <v>348</v>
      </c>
      <c r="E46" s="90" t="s">
        <v>348</v>
      </c>
      <c r="F46" s="90" t="s">
        <v>348</v>
      </c>
      <c r="G46" s="94" t="s">
        <v>224</v>
      </c>
    </row>
    <row r="47" spans="1:9" s="199" customFormat="1" ht="78.75">
      <c r="A47" s="90" t="s">
        <v>347</v>
      </c>
      <c r="B47" s="90" t="s">
        <v>322</v>
      </c>
      <c r="C47" s="91"/>
      <c r="D47" s="90" t="s">
        <v>377</v>
      </c>
      <c r="E47" s="90" t="s">
        <v>377</v>
      </c>
      <c r="F47" s="90" t="s">
        <v>377</v>
      </c>
      <c r="G47" s="94" t="s">
        <v>224</v>
      </c>
    </row>
    <row r="48" spans="1:9" ht="15.75">
      <c r="A48" s="350" t="s">
        <v>412</v>
      </c>
      <c r="B48" s="351"/>
      <c r="C48" s="351"/>
      <c r="D48" s="351"/>
      <c r="E48" s="351"/>
      <c r="F48" s="351"/>
      <c r="G48" s="352"/>
    </row>
    <row r="49" spans="1:7" ht="141.75">
      <c r="A49" s="90" t="s">
        <v>246</v>
      </c>
      <c r="B49" s="90" t="s">
        <v>205</v>
      </c>
      <c r="C49" s="91"/>
      <c r="D49" s="91" t="s">
        <v>275</v>
      </c>
      <c r="E49" s="91" t="s">
        <v>275</v>
      </c>
      <c r="F49" s="91" t="s">
        <v>275</v>
      </c>
      <c r="G49" s="94" t="s">
        <v>224</v>
      </c>
    </row>
    <row r="50" spans="1:7" ht="141.75">
      <c r="A50" s="206" t="s">
        <v>247</v>
      </c>
      <c r="B50" s="90" t="s">
        <v>413</v>
      </c>
      <c r="C50" s="91"/>
      <c r="D50" s="91" t="s">
        <v>276</v>
      </c>
      <c r="E50" s="91" t="s">
        <v>276</v>
      </c>
      <c r="F50" s="91" t="s">
        <v>276</v>
      </c>
      <c r="G50" s="94" t="s">
        <v>224</v>
      </c>
    </row>
    <row r="51" spans="1:7" ht="63">
      <c r="A51" s="90" t="s">
        <v>248</v>
      </c>
      <c r="B51" s="90" t="s">
        <v>414</v>
      </c>
      <c r="C51" s="91"/>
      <c r="D51" s="90" t="s">
        <v>277</v>
      </c>
      <c r="E51" s="90" t="s">
        <v>277</v>
      </c>
      <c r="F51" s="90" t="s">
        <v>277</v>
      </c>
      <c r="G51" s="94" t="s">
        <v>224</v>
      </c>
    </row>
    <row r="52" spans="1:7" ht="15.75">
      <c r="A52" s="188"/>
      <c r="B52" s="188"/>
      <c r="C52" s="184"/>
      <c r="D52" s="188"/>
      <c r="E52" s="188"/>
      <c r="F52" s="188"/>
      <c r="G52" s="188"/>
    </row>
    <row r="53" spans="1:7" ht="15.75">
      <c r="A53" s="188"/>
      <c r="B53" s="188" t="s">
        <v>372</v>
      </c>
      <c r="C53" s="184"/>
      <c r="D53" s="185"/>
      <c r="E53" s="358"/>
      <c r="F53" s="358"/>
      <c r="G53" s="188" t="s">
        <v>361</v>
      </c>
    </row>
    <row r="54" spans="1:7" ht="15.75">
      <c r="A54" s="207"/>
      <c r="B54" s="208"/>
      <c r="C54" s="208"/>
      <c r="D54" s="208"/>
      <c r="E54" s="208"/>
      <c r="F54" s="208"/>
      <c r="G54" s="208"/>
    </row>
    <row r="55" spans="1:7" ht="9.75" customHeight="1">
      <c r="A55" s="209"/>
      <c r="B55" s="209"/>
      <c r="C55" s="210"/>
      <c r="D55" s="210"/>
      <c r="E55" s="210"/>
      <c r="F55" s="210"/>
      <c r="G55" s="210"/>
    </row>
    <row r="56" spans="1:7" ht="18.75">
      <c r="A56" s="353" t="s">
        <v>249</v>
      </c>
      <c r="B56" s="353"/>
      <c r="C56" s="353"/>
      <c r="D56" s="353"/>
      <c r="E56" s="353"/>
      <c r="F56" s="353"/>
      <c r="G56" s="353"/>
    </row>
    <row r="57" spans="1:7" ht="15">
      <c r="A57" s="210"/>
      <c r="B57" s="210"/>
      <c r="C57" s="210"/>
      <c r="D57" s="210"/>
      <c r="E57" s="210"/>
      <c r="F57" s="210"/>
      <c r="G57" s="210"/>
    </row>
  </sheetData>
  <mergeCells count="11">
    <mergeCell ref="A3:G3"/>
    <mergeCell ref="A29:G29"/>
    <mergeCell ref="A48:G48"/>
    <mergeCell ref="A56:G56"/>
    <mergeCell ref="A5:A7"/>
    <mergeCell ref="B5:B7"/>
    <mergeCell ref="C5:C7"/>
    <mergeCell ref="G5:G7"/>
    <mergeCell ref="A9:G9"/>
    <mergeCell ref="E53:F53"/>
    <mergeCell ref="B10:G10"/>
  </mergeCells>
  <phoneticPr fontId="2" type="noConversion"/>
  <pageMargins left="0.7" right="0.7" top="0.75" bottom="0.75" header="0.3" footer="0.3"/>
  <pageSetup paperSize="9" scale="72" orientation="landscape" r:id="rId1"/>
  <rowBreaks count="2" manualBreakCount="2">
    <brk id="42" max="6" man="1"/>
    <brk id="4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7" tint="0.39997558519241921"/>
    <pageSetUpPr autoPageBreaks="0" fitToPage="1"/>
  </sheetPr>
  <dimension ref="A1:N58"/>
  <sheetViews>
    <sheetView view="pageBreakPreview" zoomScale="60" zoomScaleNormal="80" workbookViewId="0">
      <pane xSplit="4" ySplit="7" topLeftCell="E17" activePane="bottomRight" state="frozen"/>
      <selection pane="topRight" activeCell="E1" sqref="E1"/>
      <selection pane="bottomLeft" activeCell="A8" sqref="A8"/>
      <selection pane="bottomRight" activeCell="J21" sqref="J21:M21"/>
    </sheetView>
  </sheetViews>
  <sheetFormatPr defaultRowHeight="12.75"/>
  <cols>
    <col min="1" max="1" width="8.28515625" customWidth="1"/>
    <col min="2" max="2" width="25.85546875" customWidth="1"/>
    <col min="3" max="3" width="45.28515625" customWidth="1"/>
    <col min="4" max="4" width="30" customWidth="1"/>
    <col min="5" max="5" width="17" customWidth="1"/>
    <col min="6" max="6" width="15.42578125" customWidth="1"/>
    <col min="7" max="7" width="14.28515625" customWidth="1"/>
    <col min="8" max="8" width="16.140625" customWidth="1"/>
    <col min="9" max="9" width="16.140625" style="141" customWidth="1"/>
    <col min="10" max="11" width="16.140625" customWidth="1"/>
    <col min="12" max="12" width="18.85546875" customWidth="1"/>
    <col min="13" max="13" width="18" customWidth="1"/>
    <col min="14" max="14" width="29.5703125" customWidth="1"/>
  </cols>
  <sheetData>
    <row r="1" spans="1:14" ht="18.75">
      <c r="C1" s="24"/>
      <c r="D1" s="2"/>
      <c r="E1" s="2"/>
      <c r="F1" s="2"/>
      <c r="G1" s="2"/>
      <c r="H1" s="2"/>
      <c r="I1" s="165"/>
      <c r="J1" s="2"/>
      <c r="K1" s="2"/>
      <c r="L1" s="2"/>
      <c r="M1" s="2"/>
      <c r="N1" s="16" t="s">
        <v>138</v>
      </c>
    </row>
    <row r="2" spans="1:14" ht="15.75">
      <c r="A2" s="7"/>
      <c r="B2" s="7"/>
      <c r="C2" s="10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4" s="4" customFormat="1" ht="56.25" customHeight="1">
      <c r="A3" s="346" t="s">
        <v>428</v>
      </c>
      <c r="B3" s="346"/>
      <c r="C3" s="346"/>
      <c r="D3" s="346"/>
      <c r="E3" s="346"/>
      <c r="F3" s="346"/>
      <c r="G3" s="346"/>
      <c r="H3" s="346"/>
      <c r="I3" s="346"/>
      <c r="J3" s="346"/>
      <c r="K3" s="346"/>
      <c r="L3" s="346"/>
      <c r="M3" s="346"/>
      <c r="N3" s="346"/>
    </row>
    <row r="4" spans="1:14">
      <c r="A4" s="6"/>
      <c r="B4" s="6"/>
      <c r="C4" s="8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 s="18" customFormat="1" ht="31.5" customHeight="1">
      <c r="A5" s="364" t="s">
        <v>125</v>
      </c>
      <c r="B5" s="191"/>
      <c r="C5" s="364" t="s">
        <v>0</v>
      </c>
      <c r="D5" s="362" t="s">
        <v>1</v>
      </c>
      <c r="E5" s="1" t="s">
        <v>141</v>
      </c>
      <c r="F5" s="1"/>
      <c r="G5" s="367" t="s">
        <v>142</v>
      </c>
      <c r="H5" s="368"/>
      <c r="I5" s="106" t="s">
        <v>6</v>
      </c>
      <c r="J5" s="1"/>
      <c r="K5" s="1"/>
      <c r="L5" s="1" t="s">
        <v>155</v>
      </c>
      <c r="M5" s="1"/>
      <c r="N5" s="366" t="s">
        <v>150</v>
      </c>
    </row>
    <row r="6" spans="1:14" s="4" customFormat="1" ht="157.5">
      <c r="A6" s="365"/>
      <c r="B6" s="192"/>
      <c r="C6" s="365"/>
      <c r="D6" s="363"/>
      <c r="E6" s="17" t="s">
        <v>153</v>
      </c>
      <c r="F6" s="17" t="s">
        <v>154</v>
      </c>
      <c r="G6" s="17" t="s">
        <v>153</v>
      </c>
      <c r="H6" s="17" t="s">
        <v>154</v>
      </c>
      <c r="I6" s="107" t="s">
        <v>5</v>
      </c>
      <c r="J6" s="193" t="s">
        <v>151</v>
      </c>
      <c r="K6" s="193" t="s">
        <v>147</v>
      </c>
      <c r="L6" s="193" t="s">
        <v>143</v>
      </c>
      <c r="M6" s="193" t="s">
        <v>144</v>
      </c>
      <c r="N6" s="366"/>
    </row>
    <row r="7" spans="1:14" s="9" customFormat="1" ht="15.75" customHeight="1">
      <c r="A7" s="197">
        <v>1</v>
      </c>
      <c r="B7" s="197">
        <v>2</v>
      </c>
      <c r="C7" s="193">
        <v>3</v>
      </c>
      <c r="D7" s="197">
        <v>4</v>
      </c>
      <c r="E7" s="197">
        <v>5</v>
      </c>
      <c r="F7" s="197">
        <v>6</v>
      </c>
      <c r="G7" s="197">
        <v>7</v>
      </c>
      <c r="H7" s="197">
        <v>8</v>
      </c>
      <c r="I7" s="107">
        <v>9</v>
      </c>
      <c r="J7" s="197">
        <v>10</v>
      </c>
      <c r="K7" s="197">
        <v>11</v>
      </c>
      <c r="L7" s="197">
        <v>12</v>
      </c>
      <c r="M7" s="197">
        <v>13</v>
      </c>
      <c r="N7" s="197">
        <v>14</v>
      </c>
    </row>
    <row r="8" spans="1:14" s="9" customFormat="1" ht="66.75" customHeight="1">
      <c r="A8" s="40"/>
      <c r="B8" s="46" t="s">
        <v>116</v>
      </c>
      <c r="C8" s="45" t="s">
        <v>427</v>
      </c>
      <c r="D8" s="12"/>
      <c r="E8" s="197" t="s">
        <v>432</v>
      </c>
      <c r="F8" s="197" t="s">
        <v>432</v>
      </c>
      <c r="G8" s="197" t="s">
        <v>432</v>
      </c>
      <c r="H8" s="197" t="s">
        <v>432</v>
      </c>
      <c r="I8" s="166">
        <f>I10+I15+I31+I50</f>
        <v>342000.9</v>
      </c>
      <c r="J8" s="166">
        <f t="shared" ref="J8:M8" si="0">J10+J15+J31+J50</f>
        <v>342000.9</v>
      </c>
      <c r="K8" s="166">
        <f t="shared" si="0"/>
        <v>342000.9</v>
      </c>
      <c r="L8" s="166">
        <f t="shared" si="0"/>
        <v>342000.9</v>
      </c>
      <c r="M8" s="166">
        <f t="shared" si="0"/>
        <v>342000.9</v>
      </c>
      <c r="N8" s="197" t="s">
        <v>59</v>
      </c>
    </row>
    <row r="9" spans="1:14" s="9" customFormat="1" ht="15.75" customHeight="1">
      <c r="A9" s="40"/>
      <c r="B9" s="12" t="s">
        <v>118</v>
      </c>
      <c r="C9" s="12"/>
      <c r="D9" s="12"/>
      <c r="E9" s="197"/>
      <c r="F9" s="197"/>
      <c r="G9" s="197"/>
      <c r="H9" s="197"/>
      <c r="I9" s="107"/>
      <c r="J9" s="107"/>
      <c r="K9" s="107"/>
      <c r="L9" s="107"/>
      <c r="M9" s="107"/>
      <c r="N9" s="197"/>
    </row>
    <row r="10" spans="1:14" s="9" customFormat="1" ht="69" customHeight="1">
      <c r="A10" s="40">
        <v>1</v>
      </c>
      <c r="B10" s="46" t="s">
        <v>13</v>
      </c>
      <c r="C10" s="46" t="s">
        <v>60</v>
      </c>
      <c r="D10" s="12" t="s">
        <v>429</v>
      </c>
      <c r="E10" s="197" t="s">
        <v>432</v>
      </c>
      <c r="F10" s="197" t="s">
        <v>432</v>
      </c>
      <c r="G10" s="197" t="s">
        <v>432</v>
      </c>
      <c r="H10" s="197" t="s">
        <v>432</v>
      </c>
      <c r="I10" s="111">
        <f>I12+I13+I14</f>
        <v>61007.1</v>
      </c>
      <c r="J10" s="111">
        <f t="shared" ref="J10:M10" si="1">J12+J13+J14</f>
        <v>61007.1</v>
      </c>
      <c r="K10" s="111">
        <f t="shared" si="1"/>
        <v>61007.1</v>
      </c>
      <c r="L10" s="111">
        <f t="shared" si="1"/>
        <v>61007.1</v>
      </c>
      <c r="M10" s="111">
        <f t="shared" si="1"/>
        <v>61007.1</v>
      </c>
      <c r="N10" s="197" t="s">
        <v>59</v>
      </c>
    </row>
    <row r="11" spans="1:14" s="9" customFormat="1" ht="15.75">
      <c r="A11" s="40"/>
      <c r="B11" s="12" t="s">
        <v>118</v>
      </c>
      <c r="C11" s="12"/>
      <c r="D11" s="12"/>
      <c r="E11" s="197"/>
      <c r="F11" s="197"/>
      <c r="G11" s="197"/>
      <c r="H11" s="197"/>
      <c r="I11" s="107"/>
      <c r="J11" s="107"/>
      <c r="K11" s="107"/>
      <c r="L11" s="107"/>
      <c r="M11" s="107"/>
      <c r="N11" s="197"/>
    </row>
    <row r="12" spans="1:14" s="9" customFormat="1" ht="67.5" customHeight="1">
      <c r="A12" s="40"/>
      <c r="B12" s="12" t="s">
        <v>127</v>
      </c>
      <c r="C12" s="12" t="s">
        <v>61</v>
      </c>
      <c r="D12" s="12"/>
      <c r="E12" s="197" t="s">
        <v>432</v>
      </c>
      <c r="F12" s="197" t="s">
        <v>432</v>
      </c>
      <c r="G12" s="197" t="s">
        <v>432</v>
      </c>
      <c r="H12" s="197" t="s">
        <v>432</v>
      </c>
      <c r="I12" s="107">
        <v>32117.1</v>
      </c>
      <c r="J12" s="250">
        <v>32117.1</v>
      </c>
      <c r="K12" s="250">
        <v>32117.1</v>
      </c>
      <c r="L12" s="250">
        <v>32117.1</v>
      </c>
      <c r="M12" s="250">
        <v>32117.1</v>
      </c>
      <c r="N12" s="197" t="s">
        <v>59</v>
      </c>
    </row>
    <row r="13" spans="1:14" s="9" customFormat="1" ht="72" customHeight="1">
      <c r="A13" s="40"/>
      <c r="B13" s="12" t="s">
        <v>128</v>
      </c>
      <c r="C13" s="12" t="s">
        <v>183</v>
      </c>
      <c r="D13" s="12"/>
      <c r="E13" s="197" t="s">
        <v>432</v>
      </c>
      <c r="F13" s="197" t="s">
        <v>432</v>
      </c>
      <c r="G13" s="197" t="s">
        <v>432</v>
      </c>
      <c r="H13" s="197" t="s">
        <v>432</v>
      </c>
      <c r="I13" s="107">
        <v>28890</v>
      </c>
      <c r="J13" s="250">
        <v>28890</v>
      </c>
      <c r="K13" s="250">
        <v>28890</v>
      </c>
      <c r="L13" s="250">
        <v>28890</v>
      </c>
      <c r="M13" s="250">
        <v>28890</v>
      </c>
      <c r="N13" s="197" t="s">
        <v>59</v>
      </c>
    </row>
    <row r="14" spans="1:14" s="9" customFormat="1" ht="54.75" customHeight="1">
      <c r="A14" s="40"/>
      <c r="B14" s="12" t="s">
        <v>63</v>
      </c>
      <c r="C14" s="12" t="s">
        <v>184</v>
      </c>
      <c r="D14" s="12"/>
      <c r="E14" s="197" t="s">
        <v>432</v>
      </c>
      <c r="F14" s="197" t="s">
        <v>432</v>
      </c>
      <c r="G14" s="197" t="s">
        <v>432</v>
      </c>
      <c r="H14" s="197" t="s">
        <v>432</v>
      </c>
      <c r="I14" s="107">
        <v>0</v>
      </c>
      <c r="J14" s="250">
        <v>0</v>
      </c>
      <c r="K14" s="250">
        <v>0</v>
      </c>
      <c r="L14" s="250">
        <v>0</v>
      </c>
      <c r="M14" s="250">
        <v>0</v>
      </c>
      <c r="N14" s="197" t="s">
        <v>59</v>
      </c>
    </row>
    <row r="15" spans="1:14" s="9" customFormat="1" ht="78" customHeight="1">
      <c r="A15" s="40">
        <v>2</v>
      </c>
      <c r="B15" s="46" t="s">
        <v>64</v>
      </c>
      <c r="C15" s="46" t="s">
        <v>22</v>
      </c>
      <c r="D15" s="12" t="s">
        <v>430</v>
      </c>
      <c r="E15" s="197" t="s">
        <v>432</v>
      </c>
      <c r="F15" s="197" t="s">
        <v>432</v>
      </c>
      <c r="G15" s="197" t="s">
        <v>432</v>
      </c>
      <c r="H15" s="197" t="s">
        <v>432</v>
      </c>
      <c r="I15" s="111">
        <f>I17+I18+I19+I20+I21+I22+I23+I24+I25+I26+I27+I28+I30</f>
        <v>139072.30000000002</v>
      </c>
      <c r="J15" s="111">
        <f t="shared" ref="J15:M15" si="2">J17+J18+J19+J20+J21+J22+J23+J24+J25+J26+J27+J28+J30</f>
        <v>139072.30000000002</v>
      </c>
      <c r="K15" s="111">
        <f t="shared" si="2"/>
        <v>139072.30000000002</v>
      </c>
      <c r="L15" s="111">
        <f t="shared" si="2"/>
        <v>139072.30000000002</v>
      </c>
      <c r="M15" s="111">
        <f t="shared" si="2"/>
        <v>139072.30000000002</v>
      </c>
      <c r="N15" s="197" t="s">
        <v>59</v>
      </c>
    </row>
    <row r="16" spans="1:14" s="9" customFormat="1" ht="15.75">
      <c r="A16" s="40"/>
      <c r="B16" s="12" t="s">
        <v>118</v>
      </c>
      <c r="C16" s="12"/>
      <c r="D16" s="12"/>
      <c r="E16" s="197"/>
      <c r="F16" s="197"/>
      <c r="G16" s="197"/>
      <c r="H16" s="197"/>
      <c r="I16" s="107"/>
      <c r="J16" s="107"/>
      <c r="K16" s="107"/>
      <c r="L16" s="107"/>
      <c r="M16" s="107"/>
      <c r="N16" s="197"/>
    </row>
    <row r="17" spans="1:14" s="9" customFormat="1" ht="59.25" customHeight="1">
      <c r="A17" s="40"/>
      <c r="B17" s="12" t="s">
        <v>65</v>
      </c>
      <c r="C17" s="12" t="s">
        <v>171</v>
      </c>
      <c r="D17" s="12"/>
      <c r="E17" s="197" t="s">
        <v>432</v>
      </c>
      <c r="F17" s="197" t="s">
        <v>432</v>
      </c>
      <c r="G17" s="197" t="s">
        <v>432</v>
      </c>
      <c r="H17" s="197" t="s">
        <v>432</v>
      </c>
      <c r="I17" s="107">
        <v>9397.2999999999993</v>
      </c>
      <c r="J17" s="250">
        <v>9397.2999999999993</v>
      </c>
      <c r="K17" s="250">
        <v>9397.2999999999993</v>
      </c>
      <c r="L17" s="250">
        <v>9397.2999999999993</v>
      </c>
      <c r="M17" s="250">
        <v>9397.2999999999993</v>
      </c>
      <c r="N17" s="197" t="s">
        <v>59</v>
      </c>
    </row>
    <row r="18" spans="1:14" s="9" customFormat="1" ht="36.75" customHeight="1">
      <c r="A18" s="40"/>
      <c r="B18" s="12" t="s">
        <v>66</v>
      </c>
      <c r="C18" s="12" t="s">
        <v>67</v>
      </c>
      <c r="D18" s="12"/>
      <c r="E18" s="197" t="s">
        <v>432</v>
      </c>
      <c r="F18" s="197" t="s">
        <v>432</v>
      </c>
      <c r="G18" s="197" t="s">
        <v>432</v>
      </c>
      <c r="H18" s="197" t="s">
        <v>432</v>
      </c>
      <c r="I18" s="107">
        <v>121471.1</v>
      </c>
      <c r="J18" s="250">
        <v>121471.1</v>
      </c>
      <c r="K18" s="250">
        <v>121471.1</v>
      </c>
      <c r="L18" s="250">
        <v>121471.1</v>
      </c>
      <c r="M18" s="250">
        <v>121471.1</v>
      </c>
      <c r="N18" s="197" t="s">
        <v>59</v>
      </c>
    </row>
    <row r="19" spans="1:14" s="9" customFormat="1" ht="51" customHeight="1">
      <c r="A19" s="40"/>
      <c r="B19" s="12" t="s">
        <v>185</v>
      </c>
      <c r="C19" s="12" t="s">
        <v>186</v>
      </c>
      <c r="D19" s="12"/>
      <c r="E19" s="197" t="s">
        <v>432</v>
      </c>
      <c r="F19" s="197" t="s">
        <v>432</v>
      </c>
      <c r="G19" s="197" t="s">
        <v>432</v>
      </c>
      <c r="H19" s="197" t="s">
        <v>432</v>
      </c>
      <c r="I19" s="107">
        <v>0</v>
      </c>
      <c r="J19" s="250">
        <v>0</v>
      </c>
      <c r="K19" s="250">
        <v>0</v>
      </c>
      <c r="L19" s="250">
        <v>0</v>
      </c>
      <c r="M19" s="250">
        <v>0</v>
      </c>
      <c r="N19" s="197" t="s">
        <v>59</v>
      </c>
    </row>
    <row r="20" spans="1:14" s="9" customFormat="1" ht="51" customHeight="1">
      <c r="A20" s="40"/>
      <c r="B20" s="12" t="s">
        <v>187</v>
      </c>
      <c r="C20" s="12" t="s">
        <v>29</v>
      </c>
      <c r="D20" s="12"/>
      <c r="E20" s="197" t="s">
        <v>432</v>
      </c>
      <c r="F20" s="197" t="s">
        <v>432</v>
      </c>
      <c r="G20" s="197" t="s">
        <v>432</v>
      </c>
      <c r="H20" s="197" t="s">
        <v>432</v>
      </c>
      <c r="I20" s="107">
        <v>232.2</v>
      </c>
      <c r="J20" s="250">
        <v>232.2</v>
      </c>
      <c r="K20" s="250">
        <v>232.2</v>
      </c>
      <c r="L20" s="250">
        <v>232.2</v>
      </c>
      <c r="M20" s="250">
        <v>232.2</v>
      </c>
      <c r="N20" s="197" t="s">
        <v>59</v>
      </c>
    </row>
    <row r="21" spans="1:14" s="9" customFormat="1" ht="36.75" customHeight="1">
      <c r="A21" s="40"/>
      <c r="B21" s="12" t="s">
        <v>188</v>
      </c>
      <c r="C21" s="12" t="s">
        <v>173</v>
      </c>
      <c r="D21" s="12"/>
      <c r="E21" s="197" t="s">
        <v>432</v>
      </c>
      <c r="F21" s="197" t="s">
        <v>432</v>
      </c>
      <c r="G21" s="197" t="s">
        <v>432</v>
      </c>
      <c r="H21" s="197" t="s">
        <v>432</v>
      </c>
      <c r="I21" s="107">
        <v>7927.8</v>
      </c>
      <c r="J21" s="257">
        <v>7927.8</v>
      </c>
      <c r="K21" s="257">
        <v>7927.8</v>
      </c>
      <c r="L21" s="257">
        <v>7927.8</v>
      </c>
      <c r="M21" s="257">
        <v>7927.8</v>
      </c>
      <c r="N21" s="197" t="s">
        <v>59</v>
      </c>
    </row>
    <row r="22" spans="1:14" s="9" customFormat="1" ht="68.25" customHeight="1">
      <c r="A22" s="40"/>
      <c r="B22" s="12" t="s">
        <v>298</v>
      </c>
      <c r="C22" s="12" t="s">
        <v>356</v>
      </c>
      <c r="D22" s="12"/>
      <c r="E22" s="197" t="s">
        <v>432</v>
      </c>
      <c r="F22" s="197" t="s">
        <v>432</v>
      </c>
      <c r="G22" s="197" t="s">
        <v>432</v>
      </c>
      <c r="H22" s="197" t="s">
        <v>432</v>
      </c>
      <c r="I22" s="107">
        <v>0</v>
      </c>
      <c r="J22" s="250">
        <v>0</v>
      </c>
      <c r="K22" s="250">
        <v>0</v>
      </c>
      <c r="L22" s="250">
        <v>0</v>
      </c>
      <c r="M22" s="250">
        <v>0</v>
      </c>
      <c r="N22" s="197" t="s">
        <v>59</v>
      </c>
    </row>
    <row r="23" spans="1:14" s="9" customFormat="1" ht="88.5" customHeight="1">
      <c r="A23" s="40"/>
      <c r="B23" s="12" t="s">
        <v>327</v>
      </c>
      <c r="C23" s="189" t="s">
        <v>317</v>
      </c>
      <c r="D23" s="12"/>
      <c r="E23" s="197" t="s">
        <v>432</v>
      </c>
      <c r="F23" s="197" t="s">
        <v>432</v>
      </c>
      <c r="G23" s="197" t="s">
        <v>432</v>
      </c>
      <c r="H23" s="197" t="s">
        <v>432</v>
      </c>
      <c r="I23" s="107">
        <v>0</v>
      </c>
      <c r="J23" s="250">
        <v>0</v>
      </c>
      <c r="K23" s="250">
        <v>0</v>
      </c>
      <c r="L23" s="250">
        <v>0</v>
      </c>
      <c r="M23" s="250">
        <v>0</v>
      </c>
      <c r="N23" s="197" t="s">
        <v>59</v>
      </c>
    </row>
    <row r="24" spans="1:14" s="9" customFormat="1" ht="96.75" customHeight="1">
      <c r="A24" s="40"/>
      <c r="B24" s="12" t="s">
        <v>328</v>
      </c>
      <c r="C24" s="154" t="s">
        <v>318</v>
      </c>
      <c r="D24" s="12"/>
      <c r="E24" s="197" t="s">
        <v>432</v>
      </c>
      <c r="F24" s="197" t="s">
        <v>432</v>
      </c>
      <c r="G24" s="197" t="s">
        <v>432</v>
      </c>
      <c r="H24" s="197" t="s">
        <v>432</v>
      </c>
      <c r="I24" s="107">
        <v>19.7</v>
      </c>
      <c r="J24" s="250">
        <v>19.7</v>
      </c>
      <c r="K24" s="250">
        <v>19.7</v>
      </c>
      <c r="L24" s="250">
        <v>19.7</v>
      </c>
      <c r="M24" s="250">
        <v>19.7</v>
      </c>
      <c r="N24" s="197" t="s">
        <v>59</v>
      </c>
    </row>
    <row r="25" spans="1:14" s="9" customFormat="1" ht="214.5" customHeight="1">
      <c r="A25" s="40"/>
      <c r="B25" s="12" t="s">
        <v>329</v>
      </c>
      <c r="C25" s="154" t="s">
        <v>319</v>
      </c>
      <c r="D25" s="12"/>
      <c r="E25" s="197" t="s">
        <v>432</v>
      </c>
      <c r="F25" s="197" t="s">
        <v>432</v>
      </c>
      <c r="G25" s="197" t="s">
        <v>432</v>
      </c>
      <c r="H25" s="197" t="s">
        <v>432</v>
      </c>
      <c r="I25" s="107">
        <v>0</v>
      </c>
      <c r="J25" s="250">
        <v>0</v>
      </c>
      <c r="K25" s="250">
        <v>0</v>
      </c>
      <c r="L25" s="250">
        <v>0</v>
      </c>
      <c r="M25" s="250">
        <v>0</v>
      </c>
      <c r="N25" s="197" t="s">
        <v>59</v>
      </c>
    </row>
    <row r="26" spans="1:14" s="9" customFormat="1" ht="75.75" customHeight="1">
      <c r="A26" s="40"/>
      <c r="B26" s="12" t="s">
        <v>330</v>
      </c>
      <c r="C26" s="154" t="s">
        <v>320</v>
      </c>
      <c r="D26" s="12"/>
      <c r="E26" s="197" t="s">
        <v>432</v>
      </c>
      <c r="F26" s="197" t="s">
        <v>432</v>
      </c>
      <c r="G26" s="197" t="s">
        <v>432</v>
      </c>
      <c r="H26" s="197" t="s">
        <v>432</v>
      </c>
      <c r="I26" s="107">
        <v>0</v>
      </c>
      <c r="J26" s="250">
        <v>0</v>
      </c>
      <c r="K26" s="250">
        <v>0</v>
      </c>
      <c r="L26" s="250">
        <v>0</v>
      </c>
      <c r="M26" s="250">
        <v>0</v>
      </c>
      <c r="N26" s="197" t="s">
        <v>59</v>
      </c>
    </row>
    <row r="27" spans="1:14" s="9" customFormat="1" ht="97.5" customHeight="1">
      <c r="A27" s="40"/>
      <c r="B27" s="12" t="s">
        <v>369</v>
      </c>
      <c r="C27" s="154" t="s">
        <v>364</v>
      </c>
      <c r="D27" s="12"/>
      <c r="E27" s="197" t="s">
        <v>432</v>
      </c>
      <c r="F27" s="197" t="s">
        <v>432</v>
      </c>
      <c r="G27" s="197" t="s">
        <v>432</v>
      </c>
      <c r="H27" s="197" t="s">
        <v>432</v>
      </c>
      <c r="I27" s="107">
        <v>0</v>
      </c>
      <c r="J27" s="250">
        <v>0</v>
      </c>
      <c r="K27" s="250">
        <v>0</v>
      </c>
      <c r="L27" s="250">
        <v>0</v>
      </c>
      <c r="M27" s="250">
        <v>0</v>
      </c>
      <c r="N27" s="197" t="s">
        <v>59</v>
      </c>
    </row>
    <row r="28" spans="1:14" s="9" customFormat="1" ht="97.5" customHeight="1">
      <c r="A28" s="40"/>
      <c r="B28" s="12" t="s">
        <v>433</v>
      </c>
      <c r="C28" s="249" t="s">
        <v>379</v>
      </c>
      <c r="D28" s="12"/>
      <c r="E28" s="197"/>
      <c r="F28" s="197"/>
      <c r="G28" s="197"/>
      <c r="H28" s="197"/>
      <c r="I28" s="250">
        <v>0.7</v>
      </c>
      <c r="J28" s="250">
        <v>0.7</v>
      </c>
      <c r="K28" s="250">
        <v>0.7</v>
      </c>
      <c r="L28" s="250">
        <v>0.7</v>
      </c>
      <c r="M28" s="250">
        <v>0.7</v>
      </c>
      <c r="N28" s="197"/>
    </row>
    <row r="29" spans="1:14" s="9" customFormat="1" ht="118.5" customHeight="1">
      <c r="A29" s="40"/>
      <c r="B29" s="12" t="s">
        <v>434</v>
      </c>
      <c r="C29" s="249" t="s">
        <v>388</v>
      </c>
      <c r="D29" s="12"/>
      <c r="E29" s="197"/>
      <c r="F29" s="197"/>
      <c r="G29" s="197"/>
      <c r="H29" s="197"/>
      <c r="I29" s="250"/>
      <c r="J29" s="250"/>
      <c r="K29" s="250"/>
      <c r="L29" s="250"/>
      <c r="M29" s="250"/>
      <c r="N29" s="197"/>
    </row>
    <row r="30" spans="1:14" s="9" customFormat="1" ht="97.5" customHeight="1">
      <c r="A30" s="40"/>
      <c r="B30" s="12" t="s">
        <v>435</v>
      </c>
      <c r="C30" s="249" t="s">
        <v>389</v>
      </c>
      <c r="D30" s="12"/>
      <c r="E30" s="197"/>
      <c r="F30" s="197"/>
      <c r="G30" s="197"/>
      <c r="H30" s="197"/>
      <c r="I30" s="250">
        <v>23.5</v>
      </c>
      <c r="J30" s="250">
        <v>23.5</v>
      </c>
      <c r="K30" s="250">
        <v>23.5</v>
      </c>
      <c r="L30" s="250">
        <v>23.5</v>
      </c>
      <c r="M30" s="250">
        <v>23.5</v>
      </c>
      <c r="N30" s="197"/>
    </row>
    <row r="31" spans="1:14" s="9" customFormat="1" ht="132.75" customHeight="1">
      <c r="A31" s="40">
        <v>3</v>
      </c>
      <c r="B31" s="46" t="s">
        <v>68</v>
      </c>
      <c r="C31" s="190" t="s">
        <v>69</v>
      </c>
      <c r="D31" s="12" t="s">
        <v>431</v>
      </c>
      <c r="E31" s="197" t="s">
        <v>432</v>
      </c>
      <c r="F31" s="197" t="s">
        <v>432</v>
      </c>
      <c r="G31" s="197" t="s">
        <v>432</v>
      </c>
      <c r="H31" s="197" t="s">
        <v>432</v>
      </c>
      <c r="I31" s="162">
        <f>I32+I33+I34+I35+I36+I37+I38+I39+I40+I41+I42+I43+I44+I46+I45+I47+I48+I49</f>
        <v>102552</v>
      </c>
      <c r="J31" s="162">
        <f t="shared" ref="J31:M31" si="3">J32+J33+J34+J35+J36+J37+J38+J39+J40+J41+J42+J43+J44+J46+J45+J47+J48+J49</f>
        <v>102552</v>
      </c>
      <c r="K31" s="162">
        <f t="shared" si="3"/>
        <v>102552</v>
      </c>
      <c r="L31" s="162">
        <f t="shared" si="3"/>
        <v>102552</v>
      </c>
      <c r="M31" s="162">
        <f t="shared" si="3"/>
        <v>102552</v>
      </c>
      <c r="N31" s="197" t="s">
        <v>59</v>
      </c>
    </row>
    <row r="32" spans="1:14" s="9" customFormat="1" ht="48.75" customHeight="1">
      <c r="A32" s="40"/>
      <c r="B32" s="12" t="s">
        <v>70</v>
      </c>
      <c r="C32" s="12" t="s">
        <v>33</v>
      </c>
      <c r="D32" s="12"/>
      <c r="E32" s="197" t="s">
        <v>432</v>
      </c>
      <c r="F32" s="197" t="s">
        <v>432</v>
      </c>
      <c r="G32" s="197" t="s">
        <v>432</v>
      </c>
      <c r="H32" s="197" t="s">
        <v>432</v>
      </c>
      <c r="I32" s="107">
        <v>102357.2</v>
      </c>
      <c r="J32" s="250">
        <v>102357.2</v>
      </c>
      <c r="K32" s="250">
        <v>102357.2</v>
      </c>
      <c r="L32" s="250">
        <v>102357.2</v>
      </c>
      <c r="M32" s="250">
        <v>102357.2</v>
      </c>
      <c r="N32" s="197" t="s">
        <v>59</v>
      </c>
    </row>
    <row r="33" spans="1:14" s="9" customFormat="1" ht="49.5" customHeight="1">
      <c r="A33" s="40"/>
      <c r="B33" s="12" t="s">
        <v>71</v>
      </c>
      <c r="C33" s="13" t="s">
        <v>35</v>
      </c>
      <c r="D33" s="13"/>
      <c r="E33" s="197" t="s">
        <v>432</v>
      </c>
      <c r="F33" s="197" t="s">
        <v>432</v>
      </c>
      <c r="G33" s="197" t="s">
        <v>432</v>
      </c>
      <c r="H33" s="197" t="s">
        <v>432</v>
      </c>
      <c r="I33" s="107">
        <v>40.299999999999997</v>
      </c>
      <c r="J33" s="250">
        <v>40.299999999999997</v>
      </c>
      <c r="K33" s="250">
        <v>40.299999999999997</v>
      </c>
      <c r="L33" s="250">
        <v>40.299999999999997</v>
      </c>
      <c r="M33" s="250">
        <v>40.299999999999997</v>
      </c>
      <c r="N33" s="197" t="s">
        <v>59</v>
      </c>
    </row>
    <row r="34" spans="1:14" s="9" customFormat="1" ht="69" customHeight="1">
      <c r="A34" s="40"/>
      <c r="B34" s="12" t="s">
        <v>72</v>
      </c>
      <c r="C34" s="13" t="s">
        <v>73</v>
      </c>
      <c r="D34" s="13"/>
      <c r="E34" s="197" t="s">
        <v>432</v>
      </c>
      <c r="F34" s="197" t="s">
        <v>432</v>
      </c>
      <c r="G34" s="197" t="s">
        <v>432</v>
      </c>
      <c r="H34" s="197" t="s">
        <v>432</v>
      </c>
      <c r="I34" s="107">
        <v>30</v>
      </c>
      <c r="J34" s="250">
        <v>30</v>
      </c>
      <c r="K34" s="250">
        <v>30</v>
      </c>
      <c r="L34" s="250">
        <v>30</v>
      </c>
      <c r="M34" s="250">
        <v>30</v>
      </c>
      <c r="N34" s="197" t="s">
        <v>59</v>
      </c>
    </row>
    <row r="35" spans="1:14" s="9" customFormat="1" ht="42" customHeight="1">
      <c r="A35" s="40"/>
      <c r="B35" s="12" t="s">
        <v>74</v>
      </c>
      <c r="C35" s="13" t="s">
        <v>75</v>
      </c>
      <c r="D35" s="13"/>
      <c r="E35" s="197" t="s">
        <v>432</v>
      </c>
      <c r="F35" s="197" t="s">
        <v>432</v>
      </c>
      <c r="G35" s="197" t="s">
        <v>432</v>
      </c>
      <c r="H35" s="197" t="s">
        <v>432</v>
      </c>
      <c r="I35" s="107">
        <v>61.3</v>
      </c>
      <c r="J35" s="250">
        <v>61.3</v>
      </c>
      <c r="K35" s="250">
        <v>61.3</v>
      </c>
      <c r="L35" s="250">
        <v>61.3</v>
      </c>
      <c r="M35" s="250">
        <v>61.3</v>
      </c>
      <c r="N35" s="197" t="s">
        <v>59</v>
      </c>
    </row>
    <row r="36" spans="1:14" s="9" customFormat="1" ht="57" customHeight="1">
      <c r="A36" s="40"/>
      <c r="B36" s="12" t="s">
        <v>76</v>
      </c>
      <c r="C36" s="13" t="s">
        <v>41</v>
      </c>
      <c r="D36" s="13"/>
      <c r="E36" s="197" t="s">
        <v>432</v>
      </c>
      <c r="F36" s="197" t="s">
        <v>432</v>
      </c>
      <c r="G36" s="197" t="s">
        <v>432</v>
      </c>
      <c r="H36" s="197" t="s">
        <v>432</v>
      </c>
      <c r="I36" s="166">
        <v>0</v>
      </c>
      <c r="J36" s="166">
        <v>0</v>
      </c>
      <c r="K36" s="166">
        <v>0</v>
      </c>
      <c r="L36" s="166">
        <v>0</v>
      </c>
      <c r="M36" s="166">
        <v>0</v>
      </c>
      <c r="N36" s="197" t="s">
        <v>59</v>
      </c>
    </row>
    <row r="37" spans="1:14" s="9" customFormat="1" ht="71.25" customHeight="1">
      <c r="A37" s="40"/>
      <c r="B37" s="12" t="s">
        <v>189</v>
      </c>
      <c r="C37" s="13" t="s">
        <v>190</v>
      </c>
      <c r="D37" s="13"/>
      <c r="E37" s="197" t="s">
        <v>432</v>
      </c>
      <c r="F37" s="197" t="s">
        <v>432</v>
      </c>
      <c r="G37" s="197" t="s">
        <v>432</v>
      </c>
      <c r="H37" s="197" t="s">
        <v>432</v>
      </c>
      <c r="I37" s="166">
        <v>0</v>
      </c>
      <c r="J37" s="166">
        <v>0</v>
      </c>
      <c r="K37" s="166">
        <v>0</v>
      </c>
      <c r="L37" s="166">
        <v>0</v>
      </c>
      <c r="M37" s="166">
        <v>0</v>
      </c>
      <c r="N37" s="197" t="s">
        <v>59</v>
      </c>
    </row>
    <row r="38" spans="1:14" s="9" customFormat="1" ht="71.25" customHeight="1">
      <c r="A38" s="40"/>
      <c r="B38" s="12" t="s">
        <v>191</v>
      </c>
      <c r="C38" s="13" t="s">
        <v>192</v>
      </c>
      <c r="D38" s="13"/>
      <c r="E38" s="197" t="s">
        <v>432</v>
      </c>
      <c r="F38" s="197" t="s">
        <v>432</v>
      </c>
      <c r="G38" s="197" t="s">
        <v>432</v>
      </c>
      <c r="H38" s="197" t="s">
        <v>432</v>
      </c>
      <c r="I38" s="166">
        <v>0</v>
      </c>
      <c r="J38" s="166">
        <v>0</v>
      </c>
      <c r="K38" s="166">
        <v>0</v>
      </c>
      <c r="L38" s="166">
        <v>0</v>
      </c>
      <c r="M38" s="166">
        <v>0</v>
      </c>
      <c r="N38" s="197" t="s">
        <v>59</v>
      </c>
    </row>
    <row r="39" spans="1:14" s="9" customFormat="1" ht="71.25" customHeight="1">
      <c r="A39" s="40"/>
      <c r="B39" s="12" t="s">
        <v>193</v>
      </c>
      <c r="C39" s="13" t="s">
        <v>194</v>
      </c>
      <c r="D39" s="13"/>
      <c r="E39" s="197" t="s">
        <v>432</v>
      </c>
      <c r="F39" s="197" t="s">
        <v>432</v>
      </c>
      <c r="G39" s="197" t="s">
        <v>432</v>
      </c>
      <c r="H39" s="197" t="s">
        <v>432</v>
      </c>
      <c r="I39" s="166">
        <v>0</v>
      </c>
      <c r="J39" s="166">
        <v>0</v>
      </c>
      <c r="K39" s="166">
        <v>0</v>
      </c>
      <c r="L39" s="166">
        <v>0</v>
      </c>
      <c r="M39" s="166">
        <v>0</v>
      </c>
      <c r="N39" s="197" t="s">
        <v>59</v>
      </c>
    </row>
    <row r="40" spans="1:14" s="9" customFormat="1" ht="71.25" customHeight="1">
      <c r="A40" s="40"/>
      <c r="B40" s="12" t="s">
        <v>195</v>
      </c>
      <c r="C40" s="13" t="s">
        <v>196</v>
      </c>
      <c r="D40" s="13"/>
      <c r="E40" s="197" t="s">
        <v>432</v>
      </c>
      <c r="F40" s="197" t="s">
        <v>432</v>
      </c>
      <c r="G40" s="197" t="s">
        <v>432</v>
      </c>
      <c r="H40" s="197" t="s">
        <v>432</v>
      </c>
      <c r="I40" s="166">
        <v>0</v>
      </c>
      <c r="J40" s="166">
        <v>0</v>
      </c>
      <c r="K40" s="166">
        <v>0</v>
      </c>
      <c r="L40" s="166">
        <v>0</v>
      </c>
      <c r="M40" s="166">
        <v>0</v>
      </c>
      <c r="N40" s="197" t="s">
        <v>59</v>
      </c>
    </row>
    <row r="41" spans="1:14" s="9" customFormat="1" ht="71.25" customHeight="1">
      <c r="A41" s="40"/>
      <c r="B41" s="12" t="s">
        <v>197</v>
      </c>
      <c r="C41" s="13" t="s">
        <v>198</v>
      </c>
      <c r="D41" s="13"/>
      <c r="E41" s="197" t="s">
        <v>432</v>
      </c>
      <c r="F41" s="197" t="s">
        <v>432</v>
      </c>
      <c r="G41" s="197" t="s">
        <v>432</v>
      </c>
      <c r="H41" s="197" t="s">
        <v>432</v>
      </c>
      <c r="I41" s="166">
        <v>0</v>
      </c>
      <c r="J41" s="166">
        <v>0</v>
      </c>
      <c r="K41" s="166">
        <v>0</v>
      </c>
      <c r="L41" s="166">
        <v>0</v>
      </c>
      <c r="M41" s="166">
        <v>0</v>
      </c>
      <c r="N41" s="197" t="s">
        <v>59</v>
      </c>
    </row>
    <row r="42" spans="1:14" s="9" customFormat="1" ht="116.25" customHeight="1">
      <c r="A42" s="40"/>
      <c r="B42" s="12" t="s">
        <v>199</v>
      </c>
      <c r="C42" s="13" t="s">
        <v>200</v>
      </c>
      <c r="D42" s="13"/>
      <c r="E42" s="197" t="s">
        <v>432</v>
      </c>
      <c r="F42" s="197" t="s">
        <v>432</v>
      </c>
      <c r="G42" s="197" t="s">
        <v>432</v>
      </c>
      <c r="H42" s="197" t="s">
        <v>432</v>
      </c>
      <c r="I42" s="166">
        <v>0</v>
      </c>
      <c r="J42" s="166">
        <v>0</v>
      </c>
      <c r="K42" s="166">
        <v>0</v>
      </c>
      <c r="L42" s="166">
        <v>0</v>
      </c>
      <c r="M42" s="166">
        <v>0</v>
      </c>
      <c r="N42" s="197" t="s">
        <v>59</v>
      </c>
    </row>
    <row r="43" spans="1:14" s="9" customFormat="1" ht="57" customHeight="1">
      <c r="A43" s="40"/>
      <c r="B43" s="12" t="s">
        <v>77</v>
      </c>
      <c r="C43" s="13" t="s">
        <v>78</v>
      </c>
      <c r="D43" s="13"/>
      <c r="E43" s="197" t="s">
        <v>432</v>
      </c>
      <c r="F43" s="197" t="s">
        <v>432</v>
      </c>
      <c r="G43" s="197" t="s">
        <v>432</v>
      </c>
      <c r="H43" s="197" t="s">
        <v>432</v>
      </c>
      <c r="I43" s="166">
        <v>63.2</v>
      </c>
      <c r="J43" s="166">
        <v>63.2</v>
      </c>
      <c r="K43" s="166">
        <v>63.2</v>
      </c>
      <c r="L43" s="166">
        <v>63.2</v>
      </c>
      <c r="M43" s="166">
        <v>63.2</v>
      </c>
      <c r="N43" s="197" t="s">
        <v>59</v>
      </c>
    </row>
    <row r="44" spans="1:14" s="9" customFormat="1" ht="67.5" customHeight="1">
      <c r="A44" s="40"/>
      <c r="B44" s="12" t="s">
        <v>201</v>
      </c>
      <c r="C44" s="13" t="s">
        <v>203</v>
      </c>
      <c r="D44" s="13"/>
      <c r="E44" s="197" t="s">
        <v>432</v>
      </c>
      <c r="F44" s="197" t="s">
        <v>432</v>
      </c>
      <c r="G44" s="197" t="s">
        <v>432</v>
      </c>
      <c r="H44" s="197" t="s">
        <v>432</v>
      </c>
      <c r="I44" s="166">
        <v>0</v>
      </c>
      <c r="J44" s="166">
        <v>0</v>
      </c>
      <c r="K44" s="166">
        <v>0</v>
      </c>
      <c r="L44" s="166">
        <v>0</v>
      </c>
      <c r="M44" s="166">
        <v>0</v>
      </c>
      <c r="N44" s="197" t="s">
        <v>59</v>
      </c>
    </row>
    <row r="45" spans="1:14" s="9" customFormat="1" ht="73.5" customHeight="1">
      <c r="A45" s="40"/>
      <c r="B45" s="12" t="s">
        <v>202</v>
      </c>
      <c r="C45" s="13" t="s">
        <v>204</v>
      </c>
      <c r="D45" s="13"/>
      <c r="E45" s="197" t="s">
        <v>432</v>
      </c>
      <c r="F45" s="197" t="s">
        <v>432</v>
      </c>
      <c r="G45" s="197" t="s">
        <v>432</v>
      </c>
      <c r="H45" s="197" t="s">
        <v>432</v>
      </c>
      <c r="I45" s="166">
        <v>0</v>
      </c>
      <c r="J45" s="166">
        <v>0</v>
      </c>
      <c r="K45" s="166">
        <v>0</v>
      </c>
      <c r="L45" s="166">
        <v>0</v>
      </c>
      <c r="M45" s="166">
        <v>0</v>
      </c>
      <c r="N45" s="197" t="s">
        <v>59</v>
      </c>
    </row>
    <row r="46" spans="1:14" s="9" customFormat="1" ht="92.25" customHeight="1">
      <c r="A46" s="40"/>
      <c r="B46" s="12" t="s">
        <v>299</v>
      </c>
      <c r="C46" s="13" t="s">
        <v>293</v>
      </c>
      <c r="D46" s="13"/>
      <c r="E46" s="197" t="s">
        <v>432</v>
      </c>
      <c r="F46" s="197" t="s">
        <v>432</v>
      </c>
      <c r="G46" s="197" t="s">
        <v>432</v>
      </c>
      <c r="H46" s="197" t="s">
        <v>432</v>
      </c>
      <c r="I46" s="166">
        <v>0</v>
      </c>
      <c r="J46" s="166">
        <v>0</v>
      </c>
      <c r="K46" s="166">
        <v>0</v>
      </c>
      <c r="L46" s="166">
        <v>0</v>
      </c>
      <c r="M46" s="166">
        <v>0</v>
      </c>
      <c r="N46" s="197" t="s">
        <v>59</v>
      </c>
    </row>
    <row r="47" spans="1:14" s="9" customFormat="1" ht="73.5" customHeight="1">
      <c r="A47" s="40"/>
      <c r="B47" s="12" t="s">
        <v>300</v>
      </c>
      <c r="C47" s="13" t="s">
        <v>295</v>
      </c>
      <c r="D47" s="13"/>
      <c r="E47" s="197" t="s">
        <v>432</v>
      </c>
      <c r="F47" s="197" t="s">
        <v>432</v>
      </c>
      <c r="G47" s="197" t="s">
        <v>432</v>
      </c>
      <c r="H47" s="197" t="s">
        <v>432</v>
      </c>
      <c r="I47" s="166">
        <v>0</v>
      </c>
      <c r="J47" s="166">
        <v>0</v>
      </c>
      <c r="K47" s="166">
        <v>0</v>
      </c>
      <c r="L47" s="166">
        <v>0</v>
      </c>
      <c r="M47" s="166">
        <v>0</v>
      </c>
      <c r="N47" s="197" t="s">
        <v>59</v>
      </c>
    </row>
    <row r="48" spans="1:14" s="9" customFormat="1" ht="105" customHeight="1">
      <c r="A48" s="40"/>
      <c r="B48" s="12" t="s">
        <v>301</v>
      </c>
      <c r="C48" s="13" t="s">
        <v>302</v>
      </c>
      <c r="D48" s="13"/>
      <c r="E48" s="197" t="s">
        <v>432</v>
      </c>
      <c r="F48" s="197" t="s">
        <v>432</v>
      </c>
      <c r="G48" s="197" t="s">
        <v>432</v>
      </c>
      <c r="H48" s="197" t="s">
        <v>432</v>
      </c>
      <c r="I48" s="166">
        <v>0</v>
      </c>
      <c r="J48" s="166">
        <v>0</v>
      </c>
      <c r="K48" s="166">
        <v>0</v>
      </c>
      <c r="L48" s="166">
        <v>0</v>
      </c>
      <c r="M48" s="166">
        <v>0</v>
      </c>
      <c r="N48" s="197" t="s">
        <v>59</v>
      </c>
    </row>
    <row r="49" spans="1:14" s="9" customFormat="1" ht="105" customHeight="1">
      <c r="A49" s="40"/>
      <c r="B49" s="12" t="s">
        <v>331</v>
      </c>
      <c r="C49" s="13" t="s">
        <v>322</v>
      </c>
      <c r="D49" s="13"/>
      <c r="E49" s="197" t="s">
        <v>432</v>
      </c>
      <c r="F49" s="197" t="s">
        <v>432</v>
      </c>
      <c r="G49" s="197" t="s">
        <v>432</v>
      </c>
      <c r="H49" s="197" t="s">
        <v>432</v>
      </c>
      <c r="I49" s="166">
        <v>0</v>
      </c>
      <c r="J49" s="166">
        <v>0</v>
      </c>
      <c r="K49" s="166">
        <v>0</v>
      </c>
      <c r="L49" s="166">
        <v>0</v>
      </c>
      <c r="M49" s="166">
        <v>0</v>
      </c>
      <c r="N49" s="197" t="s">
        <v>59</v>
      </c>
    </row>
    <row r="50" spans="1:14" s="9" customFormat="1" ht="76.5" customHeight="1">
      <c r="A50" s="40">
        <v>4</v>
      </c>
      <c r="B50" s="46" t="s">
        <v>54</v>
      </c>
      <c r="C50" s="46" t="s">
        <v>426</v>
      </c>
      <c r="D50" s="12" t="s">
        <v>430</v>
      </c>
      <c r="E50" s="197" t="s">
        <v>432</v>
      </c>
      <c r="F50" s="197" t="s">
        <v>432</v>
      </c>
      <c r="G50" s="197" t="s">
        <v>432</v>
      </c>
      <c r="H50" s="197" t="s">
        <v>432</v>
      </c>
      <c r="I50" s="162">
        <f>I51+I52+I53</f>
        <v>39369.5</v>
      </c>
      <c r="J50" s="162">
        <f t="shared" ref="J50:M50" si="4">J51+J52+J53</f>
        <v>39369.5</v>
      </c>
      <c r="K50" s="162">
        <f t="shared" si="4"/>
        <v>39369.5</v>
      </c>
      <c r="L50" s="162">
        <f t="shared" si="4"/>
        <v>39369.5</v>
      </c>
      <c r="M50" s="162">
        <f t="shared" si="4"/>
        <v>39369.5</v>
      </c>
      <c r="N50" s="197" t="s">
        <v>59</v>
      </c>
    </row>
    <row r="51" spans="1:14" s="9" customFormat="1" ht="123" customHeight="1">
      <c r="A51" s="40"/>
      <c r="B51" s="12" t="s">
        <v>79</v>
      </c>
      <c r="C51" s="12" t="s">
        <v>205</v>
      </c>
      <c r="D51" s="12"/>
      <c r="E51" s="197" t="s">
        <v>432</v>
      </c>
      <c r="F51" s="197" t="s">
        <v>432</v>
      </c>
      <c r="G51" s="197" t="s">
        <v>432</v>
      </c>
      <c r="H51" s="197" t="s">
        <v>432</v>
      </c>
      <c r="I51" s="107">
        <v>0</v>
      </c>
      <c r="J51" s="250">
        <v>0</v>
      </c>
      <c r="K51" s="250">
        <v>0</v>
      </c>
      <c r="L51" s="250">
        <v>0</v>
      </c>
      <c r="M51" s="250">
        <v>0</v>
      </c>
      <c r="N51" s="197" t="s">
        <v>59</v>
      </c>
    </row>
    <row r="52" spans="1:14" s="9" customFormat="1" ht="140.25" customHeight="1">
      <c r="A52" s="40"/>
      <c r="B52" s="12" t="s">
        <v>80</v>
      </c>
      <c r="C52" s="13" t="s">
        <v>436</v>
      </c>
      <c r="D52" s="13"/>
      <c r="E52" s="197" t="s">
        <v>432</v>
      </c>
      <c r="F52" s="197" t="s">
        <v>432</v>
      </c>
      <c r="G52" s="197" t="s">
        <v>432</v>
      </c>
      <c r="H52" s="197" t="s">
        <v>432</v>
      </c>
      <c r="I52" s="107">
        <v>39345.5</v>
      </c>
      <c r="J52" s="250">
        <v>39345.5</v>
      </c>
      <c r="K52" s="250">
        <v>39345.5</v>
      </c>
      <c r="L52" s="250">
        <v>39345.5</v>
      </c>
      <c r="M52" s="250">
        <v>39345.5</v>
      </c>
      <c r="N52" s="197" t="s">
        <v>59</v>
      </c>
    </row>
    <row r="53" spans="1:14" s="9" customFormat="1" ht="78" customHeight="1">
      <c r="A53" s="40"/>
      <c r="B53" s="12" t="s">
        <v>81</v>
      </c>
      <c r="C53" s="13" t="s">
        <v>414</v>
      </c>
      <c r="D53" s="13"/>
      <c r="E53" s="197" t="s">
        <v>432</v>
      </c>
      <c r="F53" s="197" t="s">
        <v>432</v>
      </c>
      <c r="G53" s="197" t="s">
        <v>432</v>
      </c>
      <c r="H53" s="197" t="s">
        <v>432</v>
      </c>
      <c r="I53" s="166">
        <v>24</v>
      </c>
      <c r="J53" s="166">
        <v>24</v>
      </c>
      <c r="K53" s="166">
        <v>24</v>
      </c>
      <c r="L53" s="166">
        <v>24</v>
      </c>
      <c r="M53" s="166">
        <v>24</v>
      </c>
      <c r="N53" s="197" t="s">
        <v>59</v>
      </c>
    </row>
    <row r="54" spans="1:14" ht="15.75">
      <c r="A54" s="19"/>
      <c r="B54" s="19"/>
      <c r="C54" s="19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</row>
    <row r="55" spans="1:14" ht="15.75">
      <c r="A55" s="19"/>
      <c r="B55" s="19"/>
      <c r="C55" s="188" t="s">
        <v>123</v>
      </c>
      <c r="D55" s="28"/>
      <c r="E55" s="28"/>
      <c r="F55" s="28"/>
      <c r="G55" s="20"/>
      <c r="H55" s="28"/>
      <c r="I55" s="28"/>
      <c r="J55" s="20"/>
      <c r="K55" s="358" t="s">
        <v>357</v>
      </c>
      <c r="L55" s="358"/>
      <c r="M55" s="20"/>
      <c r="N55" s="20"/>
    </row>
    <row r="56" spans="1:14" ht="15.75">
      <c r="A56" s="19"/>
      <c r="B56" s="19"/>
      <c r="C56" s="27"/>
      <c r="D56" s="297" t="s">
        <v>3</v>
      </c>
      <c r="E56" s="297"/>
      <c r="F56" s="297"/>
      <c r="G56" s="20"/>
      <c r="H56" s="297" t="s">
        <v>120</v>
      </c>
      <c r="I56" s="297"/>
      <c r="J56" s="20"/>
      <c r="K56" s="297" t="s">
        <v>119</v>
      </c>
      <c r="L56" s="297"/>
      <c r="M56" s="20"/>
      <c r="N56" s="20"/>
    </row>
    <row r="57" spans="1:14">
      <c r="A57" s="3"/>
      <c r="B57" s="3"/>
      <c r="C57" s="3"/>
    </row>
    <row r="58" spans="1:14" ht="15">
      <c r="A58" s="361" t="s">
        <v>140</v>
      </c>
      <c r="B58" s="361"/>
      <c r="C58" s="361"/>
      <c r="D58" s="361"/>
      <c r="E58" s="361"/>
      <c r="F58" s="361"/>
      <c r="G58" s="361"/>
      <c r="H58" s="361"/>
      <c r="I58" s="361"/>
      <c r="J58" s="361"/>
      <c r="K58" s="361"/>
      <c r="L58" s="361"/>
      <c r="M58" s="361"/>
      <c r="N58" s="361"/>
    </row>
  </sheetData>
  <mergeCells count="11">
    <mergeCell ref="A58:N58"/>
    <mergeCell ref="A3:N3"/>
    <mergeCell ref="D5:D6"/>
    <mergeCell ref="A5:A6"/>
    <mergeCell ref="N5:N6"/>
    <mergeCell ref="G5:H5"/>
    <mergeCell ref="K55:L55"/>
    <mergeCell ref="C5:C6"/>
    <mergeCell ref="D56:F56"/>
    <mergeCell ref="H56:I56"/>
    <mergeCell ref="K56:L56"/>
  </mergeCells>
  <phoneticPr fontId="2" type="noConversion"/>
  <printOptions horizontalCentered="1"/>
  <pageMargins left="0.39370078740157483" right="0.39370078740157483" top="0.55118110236220474" bottom="0.55118110236220474" header="0.27559055118110237" footer="0.27559055118110237"/>
  <pageSetup paperSize="9" scale="49" firstPageNumber="163" fitToHeight="0" orientation="landscape" r:id="rId1"/>
  <headerFooter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50"/>
    <pageSetUpPr autoPageBreaks="0" fitToPage="1"/>
  </sheetPr>
  <dimension ref="A1:I337"/>
  <sheetViews>
    <sheetView zoomScale="80" zoomScaleNormal="80" zoomScaleSheetLayoutView="8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F219" sqref="F219"/>
    </sheetView>
  </sheetViews>
  <sheetFormatPr defaultRowHeight="12.75"/>
  <cols>
    <col min="1" max="1" width="27.85546875" style="51" customWidth="1"/>
    <col min="2" max="2" width="62.7109375" style="51" customWidth="1"/>
    <col min="3" max="3" width="24.140625" style="51" customWidth="1"/>
    <col min="4" max="4" width="25.140625" style="175" customWidth="1"/>
    <col min="5" max="5" width="22.85546875" style="175" customWidth="1"/>
    <col min="6" max="6" width="31.140625" style="175" customWidth="1"/>
    <col min="7" max="16384" width="9.140625" style="51"/>
  </cols>
  <sheetData>
    <row r="1" spans="1:6" ht="15.75">
      <c r="B1" s="52"/>
      <c r="C1" s="52"/>
      <c r="D1" s="167"/>
      <c r="E1" s="167"/>
      <c r="F1" s="167"/>
    </row>
    <row r="2" spans="1:6" ht="18.75">
      <c r="A2" s="53"/>
      <c r="B2" s="54"/>
      <c r="C2" s="55"/>
      <c r="D2" s="168"/>
      <c r="E2" s="168"/>
      <c r="F2" s="168" t="s">
        <v>139</v>
      </c>
    </row>
    <row r="3" spans="1:6" ht="18.75">
      <c r="A3" s="53"/>
      <c r="B3" s="54"/>
      <c r="C3" s="55"/>
      <c r="D3" s="168"/>
      <c r="E3" s="168"/>
      <c r="F3" s="168"/>
    </row>
    <row r="4" spans="1:6" s="56" customFormat="1" ht="56.25" customHeight="1">
      <c r="A4" s="377" t="s">
        <v>437</v>
      </c>
      <c r="B4" s="377"/>
      <c r="C4" s="377"/>
      <c r="D4" s="377"/>
      <c r="E4" s="377"/>
      <c r="F4" s="377"/>
    </row>
    <row r="5" spans="1:6">
      <c r="A5" s="57"/>
      <c r="B5" s="58"/>
      <c r="C5" s="59"/>
      <c r="D5" s="169"/>
      <c r="E5" s="169"/>
      <c r="F5" s="169"/>
    </row>
    <row r="6" spans="1:6" ht="15.75" customHeight="1">
      <c r="A6" s="379" t="s">
        <v>130</v>
      </c>
      <c r="B6" s="393" t="s">
        <v>164</v>
      </c>
      <c r="C6" s="379" t="s">
        <v>145</v>
      </c>
      <c r="D6" s="170" t="s">
        <v>159</v>
      </c>
      <c r="E6" s="170"/>
      <c r="F6" s="170"/>
    </row>
    <row r="7" spans="1:6" s="60" customFormat="1" ht="55.5" customHeight="1">
      <c r="A7" s="379"/>
      <c r="B7" s="393"/>
      <c r="C7" s="379"/>
      <c r="D7" s="171" t="s">
        <v>157</v>
      </c>
      <c r="E7" s="171" t="s">
        <v>158</v>
      </c>
      <c r="F7" s="171" t="s">
        <v>147</v>
      </c>
    </row>
    <row r="8" spans="1:6" s="60" customFormat="1" ht="15.75">
      <c r="A8" s="61">
        <v>1</v>
      </c>
      <c r="B8" s="62">
        <v>2</v>
      </c>
      <c r="C8" s="61">
        <v>3</v>
      </c>
      <c r="D8" s="172">
        <v>4</v>
      </c>
      <c r="E8" s="172">
        <v>5</v>
      </c>
      <c r="F8" s="172">
        <v>6</v>
      </c>
    </row>
    <row r="9" spans="1:6" s="56" customFormat="1" ht="15.75" customHeight="1">
      <c r="A9" s="389" t="s">
        <v>163</v>
      </c>
      <c r="B9" s="391" t="s">
        <v>438</v>
      </c>
      <c r="C9" s="63" t="s">
        <v>136</v>
      </c>
      <c r="D9" s="163">
        <f>D10+D11+D12+D14+D15</f>
        <v>907354.71</v>
      </c>
      <c r="E9" s="163">
        <f>E10+E11+E12+E14+E15</f>
        <v>902141.3600000001</v>
      </c>
      <c r="F9" s="163">
        <f>F10+F11+F12+F14+F15</f>
        <v>902141.3600000001</v>
      </c>
    </row>
    <row r="10" spans="1:6" s="56" customFormat="1" ht="15.75">
      <c r="A10" s="389"/>
      <c r="B10" s="391"/>
      <c r="C10" s="64" t="s">
        <v>148</v>
      </c>
      <c r="D10" s="93">
        <f t="shared" ref="D10:F12" si="0">D18+D46+D153+D302</f>
        <v>50765.35</v>
      </c>
      <c r="E10" s="93">
        <f t="shared" si="0"/>
        <v>50609.81</v>
      </c>
      <c r="F10" s="93">
        <f t="shared" si="0"/>
        <v>50609.81</v>
      </c>
    </row>
    <row r="11" spans="1:6" ht="15.75">
      <c r="A11" s="389"/>
      <c r="B11" s="391"/>
      <c r="C11" s="65" t="s">
        <v>134</v>
      </c>
      <c r="D11" s="93">
        <f t="shared" si="0"/>
        <v>512885.36</v>
      </c>
      <c r="E11" s="93">
        <f t="shared" si="0"/>
        <v>507827.55000000005</v>
      </c>
      <c r="F11" s="93">
        <f t="shared" si="0"/>
        <v>507827.55000000005</v>
      </c>
    </row>
    <row r="12" spans="1:6" ht="15.75">
      <c r="A12" s="389"/>
      <c r="B12" s="391"/>
      <c r="C12" s="65" t="s">
        <v>7</v>
      </c>
      <c r="D12" s="99">
        <f t="shared" si="0"/>
        <v>342000.9</v>
      </c>
      <c r="E12" s="99">
        <f t="shared" si="0"/>
        <v>342000.9</v>
      </c>
      <c r="F12" s="99">
        <f t="shared" si="0"/>
        <v>342000.9</v>
      </c>
    </row>
    <row r="13" spans="1:6" s="56" customFormat="1" ht="38.25">
      <c r="A13" s="389"/>
      <c r="B13" s="391"/>
      <c r="C13" s="66" t="s">
        <v>146</v>
      </c>
      <c r="D13" s="99"/>
      <c r="E13" s="99"/>
      <c r="F13" s="173"/>
    </row>
    <row r="14" spans="1:6" s="56" customFormat="1" ht="16.5">
      <c r="A14" s="389"/>
      <c r="B14" s="391"/>
      <c r="C14" s="65" t="s">
        <v>58</v>
      </c>
      <c r="D14" s="99">
        <f>D22+D50+D157</f>
        <v>1703.1000000000001</v>
      </c>
      <c r="E14" s="99">
        <f>E22+E50+E157</f>
        <v>1703.1000000000001</v>
      </c>
      <c r="F14" s="99">
        <f>F22+F50+F157</f>
        <v>1703.1000000000001</v>
      </c>
    </row>
    <row r="15" spans="1:6" s="56" customFormat="1" ht="15.75">
      <c r="A15" s="390"/>
      <c r="B15" s="392"/>
      <c r="C15" s="65" t="s">
        <v>149</v>
      </c>
      <c r="D15" s="99">
        <f>D23+D51+D158+D307</f>
        <v>0</v>
      </c>
      <c r="E15" s="99">
        <f>E23+E51+E158+E307</f>
        <v>0</v>
      </c>
      <c r="F15" s="99">
        <f>F23+F51+F158+F307</f>
        <v>0</v>
      </c>
    </row>
    <row r="16" spans="1:6" s="56" customFormat="1" ht="15.75">
      <c r="A16" s="195" t="s">
        <v>118</v>
      </c>
      <c r="B16" s="67"/>
      <c r="C16" s="68"/>
      <c r="D16" s="100"/>
      <c r="E16" s="100"/>
      <c r="F16" s="100"/>
    </row>
    <row r="17" spans="1:6" s="56" customFormat="1" ht="15.75" customHeight="1">
      <c r="A17" s="383" t="s">
        <v>13</v>
      </c>
      <c r="B17" s="69"/>
      <c r="C17" s="63" t="s">
        <v>136</v>
      </c>
      <c r="D17" s="93">
        <f>D19+D20+D23+D18</f>
        <v>157939.29999999999</v>
      </c>
      <c r="E17" s="93">
        <f>E19+E20+E23+E18</f>
        <v>157939.29999999999</v>
      </c>
      <c r="F17" s="93">
        <f>F19+F20+F23+F18</f>
        <v>157939.29999999999</v>
      </c>
    </row>
    <row r="18" spans="1:6" ht="15.75">
      <c r="A18" s="384"/>
      <c r="B18" s="70" t="s">
        <v>14</v>
      </c>
      <c r="C18" s="64" t="s">
        <v>148</v>
      </c>
      <c r="D18" s="99">
        <f t="shared" ref="D18:F23" si="1">D25+D32+D39</f>
        <v>0</v>
      </c>
      <c r="E18" s="99">
        <f t="shared" si="1"/>
        <v>0</v>
      </c>
      <c r="F18" s="99">
        <f t="shared" si="1"/>
        <v>0</v>
      </c>
    </row>
    <row r="19" spans="1:6" ht="15.75" customHeight="1">
      <c r="A19" s="384"/>
      <c r="B19" s="70" t="s">
        <v>15</v>
      </c>
      <c r="C19" s="65" t="s">
        <v>134</v>
      </c>
      <c r="D19" s="93">
        <f t="shared" si="1"/>
        <v>96932.2</v>
      </c>
      <c r="E19" s="93">
        <f t="shared" si="1"/>
        <v>96932.2</v>
      </c>
      <c r="F19" s="93">
        <f t="shared" si="1"/>
        <v>96932.2</v>
      </c>
    </row>
    <row r="20" spans="1:6" ht="15.75" customHeight="1">
      <c r="A20" s="384"/>
      <c r="B20" s="71"/>
      <c r="C20" s="65" t="s">
        <v>7</v>
      </c>
      <c r="D20" s="93">
        <f t="shared" si="1"/>
        <v>61007.1</v>
      </c>
      <c r="E20" s="93">
        <f t="shared" si="1"/>
        <v>61007.1</v>
      </c>
      <c r="F20" s="93">
        <f t="shared" si="1"/>
        <v>61007.1</v>
      </c>
    </row>
    <row r="21" spans="1:6" ht="38.25">
      <c r="A21" s="384"/>
      <c r="B21" s="71"/>
      <c r="C21" s="66" t="s">
        <v>146</v>
      </c>
      <c r="D21" s="93">
        <f t="shared" si="1"/>
        <v>0</v>
      </c>
      <c r="E21" s="93">
        <f t="shared" si="1"/>
        <v>0</v>
      </c>
      <c r="F21" s="93">
        <f t="shared" si="1"/>
        <v>0</v>
      </c>
    </row>
    <row r="22" spans="1:6" ht="15.75">
      <c r="A22" s="384"/>
      <c r="B22" s="71"/>
      <c r="C22" s="65" t="s">
        <v>135</v>
      </c>
      <c r="D22" s="93">
        <f t="shared" si="1"/>
        <v>89.2</v>
      </c>
      <c r="E22" s="93">
        <f t="shared" si="1"/>
        <v>89.2</v>
      </c>
      <c r="F22" s="93">
        <f t="shared" si="1"/>
        <v>89.2</v>
      </c>
    </row>
    <row r="23" spans="1:6" ht="15.75" customHeight="1">
      <c r="A23" s="385"/>
      <c r="B23" s="72"/>
      <c r="C23" s="65" t="s">
        <v>149</v>
      </c>
      <c r="D23" s="93">
        <f t="shared" si="1"/>
        <v>0</v>
      </c>
      <c r="E23" s="93">
        <f t="shared" si="1"/>
        <v>0</v>
      </c>
      <c r="F23" s="93">
        <f t="shared" si="1"/>
        <v>0</v>
      </c>
    </row>
    <row r="24" spans="1:6" ht="15.75" customHeight="1">
      <c r="A24" s="380" t="s">
        <v>127</v>
      </c>
      <c r="B24" s="252" t="s">
        <v>16</v>
      </c>
      <c r="C24" s="73" t="s">
        <v>136</v>
      </c>
      <c r="D24" s="93">
        <f>D26+D27</f>
        <v>125385.5</v>
      </c>
      <c r="E24" s="93">
        <f>E26+E27</f>
        <v>125385.5</v>
      </c>
      <c r="F24" s="93">
        <f>F26+F27</f>
        <v>125385.5</v>
      </c>
    </row>
    <row r="25" spans="1:6" ht="15.75">
      <c r="A25" s="381"/>
      <c r="B25" s="71" t="s">
        <v>17</v>
      </c>
      <c r="C25" s="74" t="s">
        <v>148</v>
      </c>
      <c r="D25" s="100"/>
      <c r="E25" s="100"/>
      <c r="F25" s="100"/>
    </row>
    <row r="26" spans="1:6" ht="15.75">
      <c r="A26" s="381"/>
      <c r="B26" s="71" t="s">
        <v>18</v>
      </c>
      <c r="C26" s="68" t="s">
        <v>134</v>
      </c>
      <c r="D26" s="101">
        <v>93268.4</v>
      </c>
      <c r="E26" s="101">
        <v>93268.4</v>
      </c>
      <c r="F26" s="101">
        <v>93268.4</v>
      </c>
    </row>
    <row r="27" spans="1:6" ht="15.75">
      <c r="A27" s="381"/>
      <c r="B27" s="71"/>
      <c r="C27" s="68" t="s">
        <v>7</v>
      </c>
      <c r="D27" s="101">
        <v>32117.1</v>
      </c>
      <c r="E27" s="101">
        <v>32117.1</v>
      </c>
      <c r="F27" s="101">
        <v>32117.1</v>
      </c>
    </row>
    <row r="28" spans="1:6" ht="15.75" customHeight="1">
      <c r="A28" s="381"/>
      <c r="B28" s="71"/>
      <c r="C28" s="75" t="s">
        <v>146</v>
      </c>
      <c r="D28" s="100"/>
      <c r="E28" s="100"/>
      <c r="F28" s="100"/>
    </row>
    <row r="29" spans="1:6" ht="15.75">
      <c r="A29" s="381"/>
      <c r="B29" s="71"/>
      <c r="C29" s="68" t="s">
        <v>135</v>
      </c>
      <c r="D29" s="100"/>
      <c r="E29" s="100"/>
      <c r="F29" s="100"/>
    </row>
    <row r="30" spans="1:6" ht="15.75">
      <c r="A30" s="382"/>
      <c r="B30" s="72"/>
      <c r="C30" s="68" t="s">
        <v>149</v>
      </c>
      <c r="D30" s="100"/>
      <c r="E30" s="100"/>
      <c r="F30" s="100"/>
    </row>
    <row r="31" spans="1:6" ht="21.75" customHeight="1">
      <c r="A31" s="380" t="s">
        <v>19</v>
      </c>
      <c r="B31" s="372" t="s">
        <v>169</v>
      </c>
      <c r="C31" s="73" t="s">
        <v>136</v>
      </c>
      <c r="D31" s="99">
        <f>D34+D36+D37+D33+D32</f>
        <v>29104.2</v>
      </c>
      <c r="E31" s="99">
        <f>E34+E36+E37+E33+E32</f>
        <v>29104.2</v>
      </c>
      <c r="F31" s="99">
        <f>F34+F36+F37+F33+F32</f>
        <v>29104.2</v>
      </c>
    </row>
    <row r="32" spans="1:6" ht="15.75" customHeight="1">
      <c r="A32" s="381"/>
      <c r="B32" s="373"/>
      <c r="C32" s="74" t="s">
        <v>148</v>
      </c>
      <c r="D32" s="100"/>
      <c r="E32" s="100"/>
      <c r="F32" s="100"/>
    </row>
    <row r="33" spans="1:6" ht="15.75">
      <c r="A33" s="381"/>
      <c r="B33" s="373"/>
      <c r="C33" s="68" t="s">
        <v>134</v>
      </c>
      <c r="D33" s="166">
        <v>125</v>
      </c>
      <c r="E33" s="166">
        <v>125</v>
      </c>
      <c r="F33" s="166">
        <v>125</v>
      </c>
    </row>
    <row r="34" spans="1:6" ht="18.75">
      <c r="A34" s="381"/>
      <c r="B34" s="373"/>
      <c r="C34" s="68" t="s">
        <v>7</v>
      </c>
      <c r="D34" s="211">
        <v>28890</v>
      </c>
      <c r="E34" s="211">
        <v>28890</v>
      </c>
      <c r="F34" s="211">
        <v>28890</v>
      </c>
    </row>
    <row r="35" spans="1:6" ht="38.25">
      <c r="A35" s="381"/>
      <c r="B35" s="373"/>
      <c r="C35" s="75" t="s">
        <v>146</v>
      </c>
      <c r="D35" s="179"/>
      <c r="E35" s="179"/>
      <c r="F35" s="179"/>
    </row>
    <row r="36" spans="1:6" ht="18">
      <c r="A36" s="381"/>
      <c r="B36" s="373"/>
      <c r="C36" s="68" t="s">
        <v>135</v>
      </c>
      <c r="D36" s="179">
        <v>89.2</v>
      </c>
      <c r="E36" s="179">
        <v>89.2</v>
      </c>
      <c r="F36" s="179">
        <v>89.2</v>
      </c>
    </row>
    <row r="37" spans="1:6" ht="15.75" customHeight="1">
      <c r="A37" s="382"/>
      <c r="B37" s="374"/>
      <c r="C37" s="68" t="s">
        <v>149</v>
      </c>
      <c r="D37" s="100"/>
      <c r="E37" s="100"/>
      <c r="F37" s="100"/>
    </row>
    <row r="38" spans="1:6" ht="15.75" customHeight="1">
      <c r="A38" s="380" t="s">
        <v>20</v>
      </c>
      <c r="B38" s="372" t="s">
        <v>170</v>
      </c>
      <c r="C38" s="73" t="s">
        <v>136</v>
      </c>
      <c r="D38" s="99">
        <f>D40</f>
        <v>3538.8</v>
      </c>
      <c r="E38" s="99">
        <f>E40</f>
        <v>3538.8</v>
      </c>
      <c r="F38" s="99">
        <f>F40</f>
        <v>3538.8</v>
      </c>
    </row>
    <row r="39" spans="1:6" ht="15.75">
      <c r="A39" s="381"/>
      <c r="B39" s="373"/>
      <c r="C39" s="74" t="s">
        <v>148</v>
      </c>
      <c r="D39" s="100"/>
      <c r="E39" s="100"/>
      <c r="F39" s="100"/>
    </row>
    <row r="40" spans="1:6" ht="15.75">
      <c r="A40" s="381"/>
      <c r="B40" s="373"/>
      <c r="C40" s="68" t="s">
        <v>134</v>
      </c>
      <c r="D40" s="100">
        <v>3538.8</v>
      </c>
      <c r="E40" s="100">
        <v>3538.8</v>
      </c>
      <c r="F40" s="100">
        <v>3538.8</v>
      </c>
    </row>
    <row r="41" spans="1:6" ht="15.75">
      <c r="A41" s="381"/>
      <c r="B41" s="373"/>
      <c r="C41" s="68" t="s">
        <v>7</v>
      </c>
      <c r="D41" s="100">
        <v>0</v>
      </c>
      <c r="E41" s="100">
        <v>0</v>
      </c>
      <c r="F41" s="100">
        <v>0</v>
      </c>
    </row>
    <row r="42" spans="1:6" ht="38.25">
      <c r="A42" s="381"/>
      <c r="B42" s="373"/>
      <c r="C42" s="75" t="s">
        <v>146</v>
      </c>
      <c r="D42" s="100"/>
      <c r="E42" s="100"/>
      <c r="F42" s="100"/>
    </row>
    <row r="43" spans="1:6" ht="15.75">
      <c r="A43" s="381"/>
      <c r="B43" s="373"/>
      <c r="C43" s="68" t="s">
        <v>135</v>
      </c>
      <c r="D43" s="100"/>
      <c r="E43" s="100"/>
      <c r="F43" s="100"/>
    </row>
    <row r="44" spans="1:6" ht="15.75">
      <c r="A44" s="382"/>
      <c r="B44" s="374"/>
      <c r="C44" s="68" t="s">
        <v>149</v>
      </c>
      <c r="D44" s="100"/>
      <c r="E44" s="100"/>
      <c r="F44" s="100"/>
    </row>
    <row r="45" spans="1:6" ht="15.75">
      <c r="A45" s="383" t="s">
        <v>21</v>
      </c>
      <c r="B45" s="386" t="s">
        <v>22</v>
      </c>
      <c r="C45" s="63" t="s">
        <v>136</v>
      </c>
      <c r="D45" s="93">
        <f>D46+D47+D48+D50+D51</f>
        <v>584839.71</v>
      </c>
      <c r="E45" s="93">
        <f t="shared" ref="E45:F45" si="2">E46+E47+E48+E50+E51</f>
        <v>584440.26</v>
      </c>
      <c r="F45" s="93">
        <f t="shared" si="2"/>
        <v>584440.26</v>
      </c>
    </row>
    <row r="46" spans="1:6" ht="15.75" customHeight="1">
      <c r="A46" s="384"/>
      <c r="B46" s="387"/>
      <c r="C46" s="64" t="s">
        <v>148</v>
      </c>
      <c r="D46" s="93">
        <f>D53+D60+D67+D74+D81+D89+D96+D103+D110+D117+D124+D131+D138+D145</f>
        <v>50765.35</v>
      </c>
      <c r="E46" s="93">
        <f t="shared" ref="E46:F46" si="3">E53+E60+E67+E74+E81+E89+E96+E103+E110+E117+E124+E131+E138+E145</f>
        <v>50609.81</v>
      </c>
      <c r="F46" s="93">
        <f t="shared" si="3"/>
        <v>50609.81</v>
      </c>
    </row>
    <row r="47" spans="1:6" ht="15.75">
      <c r="A47" s="384"/>
      <c r="B47" s="387"/>
      <c r="C47" s="65" t="s">
        <v>134</v>
      </c>
      <c r="D47" s="93">
        <f t="shared" ref="D47:F51" si="4">D54+D61+D68+D75+D82+D90+D97+D104+D111+D118+D125+D132+D139+D146</f>
        <v>394251.36</v>
      </c>
      <c r="E47" s="93">
        <f t="shared" si="4"/>
        <v>394007.45</v>
      </c>
      <c r="F47" s="93">
        <f t="shared" si="4"/>
        <v>394007.45</v>
      </c>
    </row>
    <row r="48" spans="1:6" ht="15.75">
      <c r="A48" s="384"/>
      <c r="B48" s="387"/>
      <c r="C48" s="65" t="s">
        <v>7</v>
      </c>
      <c r="D48" s="93">
        <f t="shared" si="4"/>
        <v>139072.30000000002</v>
      </c>
      <c r="E48" s="93">
        <f t="shared" si="4"/>
        <v>139072.30000000002</v>
      </c>
      <c r="F48" s="93">
        <f t="shared" si="4"/>
        <v>139072.30000000002</v>
      </c>
    </row>
    <row r="49" spans="1:6" ht="38.25">
      <c r="A49" s="384"/>
      <c r="B49" s="387"/>
      <c r="C49" s="66" t="s">
        <v>146</v>
      </c>
      <c r="D49" s="93">
        <f t="shared" si="4"/>
        <v>0</v>
      </c>
      <c r="E49" s="93">
        <f t="shared" si="4"/>
        <v>0</v>
      </c>
      <c r="F49" s="93">
        <f t="shared" si="4"/>
        <v>0</v>
      </c>
    </row>
    <row r="50" spans="1:6" ht="15.75">
      <c r="A50" s="384"/>
      <c r="B50" s="387"/>
      <c r="C50" s="65" t="s">
        <v>135</v>
      </c>
      <c r="D50" s="93">
        <f t="shared" si="4"/>
        <v>750.7</v>
      </c>
      <c r="E50" s="93">
        <f t="shared" si="4"/>
        <v>750.7</v>
      </c>
      <c r="F50" s="93">
        <f t="shared" si="4"/>
        <v>750.7</v>
      </c>
    </row>
    <row r="51" spans="1:6" ht="15.75" customHeight="1">
      <c r="A51" s="385"/>
      <c r="B51" s="388"/>
      <c r="C51" s="65" t="s">
        <v>149</v>
      </c>
      <c r="D51" s="93">
        <f t="shared" si="4"/>
        <v>0</v>
      </c>
      <c r="E51" s="93">
        <f t="shared" si="4"/>
        <v>0</v>
      </c>
      <c r="F51" s="93">
        <f t="shared" si="4"/>
        <v>0</v>
      </c>
    </row>
    <row r="52" spans="1:6" ht="15.75" customHeight="1">
      <c r="A52" s="380" t="s">
        <v>23</v>
      </c>
      <c r="B52" s="372" t="s">
        <v>171</v>
      </c>
      <c r="C52" s="73" t="s">
        <v>136</v>
      </c>
      <c r="D52" s="99">
        <f>D55</f>
        <v>9397.2999999999993</v>
      </c>
      <c r="E52" s="99">
        <f>E55</f>
        <v>9397.2999999999993</v>
      </c>
      <c r="F52" s="99">
        <f>F55</f>
        <v>9397.2999999999993</v>
      </c>
    </row>
    <row r="53" spans="1:6" ht="15.75">
      <c r="A53" s="381"/>
      <c r="B53" s="373"/>
      <c r="C53" s="74" t="s">
        <v>148</v>
      </c>
      <c r="D53" s="100"/>
      <c r="E53" s="100"/>
      <c r="F53" s="100"/>
    </row>
    <row r="54" spans="1:6" ht="15.75">
      <c r="A54" s="381"/>
      <c r="B54" s="373"/>
      <c r="C54" s="68" t="s">
        <v>134</v>
      </c>
      <c r="D54" s="100"/>
      <c r="E54" s="100"/>
      <c r="F54" s="100"/>
    </row>
    <row r="55" spans="1:6" ht="15.75" customHeight="1">
      <c r="A55" s="381"/>
      <c r="B55" s="373"/>
      <c r="C55" s="68" t="s">
        <v>7</v>
      </c>
      <c r="D55" s="100">
        <v>9397.2999999999993</v>
      </c>
      <c r="E55" s="100">
        <v>9397.2999999999993</v>
      </c>
      <c r="F55" s="100">
        <v>9397.2999999999993</v>
      </c>
    </row>
    <row r="56" spans="1:6" ht="38.25">
      <c r="A56" s="381"/>
      <c r="B56" s="373"/>
      <c r="C56" s="75" t="s">
        <v>146</v>
      </c>
      <c r="D56" s="100"/>
      <c r="E56" s="100"/>
      <c r="F56" s="100"/>
    </row>
    <row r="57" spans="1:6" ht="15.75">
      <c r="A57" s="381"/>
      <c r="B57" s="373"/>
      <c r="C57" s="68" t="s">
        <v>135</v>
      </c>
      <c r="D57" s="100"/>
      <c r="E57" s="100"/>
      <c r="F57" s="100"/>
    </row>
    <row r="58" spans="1:6" ht="15.75">
      <c r="A58" s="382"/>
      <c r="B58" s="374"/>
      <c r="C58" s="68" t="s">
        <v>149</v>
      </c>
      <c r="D58" s="100"/>
      <c r="E58" s="100"/>
      <c r="F58" s="100"/>
    </row>
    <row r="59" spans="1:6" ht="15.75" customHeight="1">
      <c r="A59" s="380" t="s">
        <v>25</v>
      </c>
      <c r="B59" s="369" t="s">
        <v>26</v>
      </c>
      <c r="C59" s="73" t="s">
        <v>136</v>
      </c>
      <c r="D59" s="93">
        <f>D60+D61+D62+D64+D65</f>
        <v>143409.70000000001</v>
      </c>
      <c r="E59" s="93">
        <f>E60+E61+E62+E64+E65</f>
        <v>143409.70000000001</v>
      </c>
      <c r="F59" s="93">
        <f>F60+F61+F62+F64+F65</f>
        <v>143409.70000000001</v>
      </c>
    </row>
    <row r="60" spans="1:6" ht="15.75">
      <c r="A60" s="381"/>
      <c r="B60" s="370"/>
      <c r="C60" s="74" t="s">
        <v>148</v>
      </c>
      <c r="D60" s="101"/>
      <c r="E60" s="101"/>
      <c r="F60" s="101"/>
    </row>
    <row r="61" spans="1:6" ht="15.75">
      <c r="A61" s="381"/>
      <c r="B61" s="370"/>
      <c r="C61" s="68" t="s">
        <v>134</v>
      </c>
      <c r="D61" s="101">
        <v>21850</v>
      </c>
      <c r="E61" s="101">
        <v>21850</v>
      </c>
      <c r="F61" s="101">
        <v>21850</v>
      </c>
    </row>
    <row r="62" spans="1:6" ht="15.75">
      <c r="A62" s="381"/>
      <c r="B62" s="370"/>
      <c r="C62" s="68" t="s">
        <v>7</v>
      </c>
      <c r="D62" s="101">
        <v>121471.1</v>
      </c>
      <c r="E62" s="101">
        <v>121471.1</v>
      </c>
      <c r="F62" s="101">
        <v>121471.1</v>
      </c>
    </row>
    <row r="63" spans="1:6" ht="38.25">
      <c r="A63" s="381"/>
      <c r="B63" s="370"/>
      <c r="C63" s="75" t="s">
        <v>146</v>
      </c>
      <c r="D63" s="100"/>
      <c r="E63" s="100"/>
      <c r="F63" s="100"/>
    </row>
    <row r="64" spans="1:6" ht="15.75" customHeight="1">
      <c r="A64" s="381"/>
      <c r="B64" s="370"/>
      <c r="C64" s="68" t="s">
        <v>135</v>
      </c>
      <c r="D64" s="166">
        <v>88.6</v>
      </c>
      <c r="E64" s="166">
        <v>88.6</v>
      </c>
      <c r="F64" s="166">
        <v>88.6</v>
      </c>
    </row>
    <row r="65" spans="1:6" ht="15.75">
      <c r="A65" s="382"/>
      <c r="B65" s="371"/>
      <c r="C65" s="68" t="s">
        <v>149</v>
      </c>
      <c r="D65" s="100"/>
      <c r="E65" s="100"/>
      <c r="F65" s="100"/>
    </row>
    <row r="66" spans="1:6" ht="15.75" customHeight="1">
      <c r="A66" s="380" t="s">
        <v>27</v>
      </c>
      <c r="B66" s="369" t="s">
        <v>172</v>
      </c>
      <c r="C66" s="73" t="s">
        <v>136</v>
      </c>
      <c r="D66" s="99">
        <f>D68</f>
        <v>364498.5</v>
      </c>
      <c r="E66" s="99">
        <f>E68</f>
        <v>364498.5</v>
      </c>
      <c r="F66" s="99">
        <f>F68</f>
        <v>364498.5</v>
      </c>
    </row>
    <row r="67" spans="1:6" ht="15.75">
      <c r="A67" s="381"/>
      <c r="B67" s="370"/>
      <c r="C67" s="74" t="s">
        <v>148</v>
      </c>
      <c r="D67" s="100"/>
      <c r="E67" s="100"/>
      <c r="F67" s="100"/>
    </row>
    <row r="68" spans="1:6" ht="15.75" customHeight="1">
      <c r="A68" s="381"/>
      <c r="B68" s="370"/>
      <c r="C68" s="68" t="s">
        <v>134</v>
      </c>
      <c r="D68" s="100">
        <v>364498.5</v>
      </c>
      <c r="E68" s="100">
        <v>364498.5</v>
      </c>
      <c r="F68" s="100">
        <v>364498.5</v>
      </c>
    </row>
    <row r="69" spans="1:6" ht="15.75">
      <c r="A69" s="381"/>
      <c r="B69" s="370"/>
      <c r="C69" s="68" t="s">
        <v>7</v>
      </c>
      <c r="D69" s="100"/>
      <c r="E69" s="100"/>
      <c r="F69" s="100"/>
    </row>
    <row r="70" spans="1:6" ht="38.25">
      <c r="A70" s="381"/>
      <c r="B70" s="370"/>
      <c r="C70" s="75" t="s">
        <v>146</v>
      </c>
      <c r="D70" s="100"/>
      <c r="E70" s="100"/>
      <c r="F70" s="100"/>
    </row>
    <row r="71" spans="1:6" ht="15.75">
      <c r="A71" s="381"/>
      <c r="B71" s="370"/>
      <c r="C71" s="68" t="s">
        <v>135</v>
      </c>
      <c r="D71" s="100"/>
      <c r="E71" s="100"/>
      <c r="F71" s="100"/>
    </row>
    <row r="72" spans="1:6" ht="15.75">
      <c r="A72" s="382"/>
      <c r="B72" s="371"/>
      <c r="C72" s="68" t="s">
        <v>149</v>
      </c>
      <c r="D72" s="100"/>
      <c r="E72" s="100"/>
      <c r="F72" s="100"/>
    </row>
    <row r="73" spans="1:6" ht="15.75" customHeight="1">
      <c r="A73" s="369" t="s">
        <v>28</v>
      </c>
      <c r="B73" s="369" t="s">
        <v>29</v>
      </c>
      <c r="C73" s="73" t="s">
        <v>136</v>
      </c>
      <c r="D73" s="99">
        <f>D75+D76</f>
        <v>934.2</v>
      </c>
      <c r="E73" s="99">
        <f>E75+E76</f>
        <v>934.2</v>
      </c>
      <c r="F73" s="99">
        <f>F75+F76</f>
        <v>934.2</v>
      </c>
    </row>
    <row r="74" spans="1:6" ht="15.75">
      <c r="A74" s="370"/>
      <c r="B74" s="370"/>
      <c r="C74" s="74" t="s">
        <v>148</v>
      </c>
      <c r="D74" s="100"/>
      <c r="E74" s="100"/>
      <c r="F74" s="100"/>
    </row>
    <row r="75" spans="1:6" ht="15.75">
      <c r="A75" s="370"/>
      <c r="B75" s="370"/>
      <c r="C75" s="68" t="s">
        <v>134</v>
      </c>
      <c r="D75" s="100">
        <v>702</v>
      </c>
      <c r="E75" s="100">
        <v>702</v>
      </c>
      <c r="F75" s="100">
        <v>702</v>
      </c>
    </row>
    <row r="76" spans="1:6" ht="15.75">
      <c r="A76" s="370"/>
      <c r="B76" s="370"/>
      <c r="C76" s="68" t="s">
        <v>7</v>
      </c>
      <c r="D76" s="100">
        <v>232.2</v>
      </c>
      <c r="E76" s="100">
        <v>232.2</v>
      </c>
      <c r="F76" s="100">
        <v>232.2</v>
      </c>
    </row>
    <row r="77" spans="1:6" ht="38.25">
      <c r="A77" s="370"/>
      <c r="B77" s="370"/>
      <c r="C77" s="75" t="s">
        <v>146</v>
      </c>
      <c r="D77" s="100"/>
      <c r="E77" s="100"/>
      <c r="F77" s="100"/>
    </row>
    <row r="78" spans="1:6" ht="15.75" customHeight="1">
      <c r="A78" s="370"/>
      <c r="B78" s="370"/>
      <c r="C78" s="68" t="s">
        <v>135</v>
      </c>
      <c r="D78" s="100"/>
      <c r="E78" s="100"/>
      <c r="F78" s="100"/>
    </row>
    <row r="79" spans="1:6" ht="15.75">
      <c r="A79" s="371"/>
      <c r="B79" s="371"/>
      <c r="C79" s="68" t="s">
        <v>149</v>
      </c>
      <c r="D79" s="100"/>
      <c r="E79" s="100"/>
      <c r="F79" s="100"/>
    </row>
    <row r="80" spans="1:6" ht="15.75" customHeight="1">
      <c r="A80" s="369" t="s">
        <v>174</v>
      </c>
      <c r="B80" s="369" t="s">
        <v>173</v>
      </c>
      <c r="C80" s="73" t="s">
        <v>136</v>
      </c>
      <c r="D80" s="99">
        <f>D82+D83+D85+D86</f>
        <v>11207.4</v>
      </c>
      <c r="E80" s="99">
        <f>E82+E83+E85+E86</f>
        <v>11158.7</v>
      </c>
      <c r="F80" s="99">
        <f>F82+F83+F85+F86</f>
        <v>11158.7</v>
      </c>
    </row>
    <row r="81" spans="1:6" ht="15.75">
      <c r="A81" s="370"/>
      <c r="B81" s="370"/>
      <c r="C81" s="74" t="s">
        <v>148</v>
      </c>
      <c r="D81" s="100"/>
      <c r="E81" s="100"/>
      <c r="F81" s="100"/>
    </row>
    <row r="82" spans="1:6" ht="15.75" customHeight="1">
      <c r="A82" s="370"/>
      <c r="B82" s="370"/>
      <c r="C82" s="68" t="s">
        <v>134</v>
      </c>
      <c r="D82" s="100">
        <v>2617.5</v>
      </c>
      <c r="E82" s="100">
        <v>2568.8000000000002</v>
      </c>
      <c r="F82" s="100">
        <v>2568.8000000000002</v>
      </c>
    </row>
    <row r="83" spans="1:6" ht="15.75">
      <c r="A83" s="370"/>
      <c r="B83" s="370"/>
      <c r="C83" s="68" t="s">
        <v>7</v>
      </c>
      <c r="D83" s="100">
        <v>7927.8</v>
      </c>
      <c r="E83" s="100">
        <v>7927.8</v>
      </c>
      <c r="F83" s="100">
        <v>7927.8</v>
      </c>
    </row>
    <row r="84" spans="1:6" ht="38.25">
      <c r="A84" s="370"/>
      <c r="B84" s="370"/>
      <c r="C84" s="75" t="s">
        <v>146</v>
      </c>
      <c r="D84" s="100"/>
      <c r="E84" s="100"/>
      <c r="F84" s="100"/>
    </row>
    <row r="85" spans="1:6" ht="15.75">
      <c r="A85" s="370"/>
      <c r="B85" s="370"/>
      <c r="C85" s="68" t="s">
        <v>135</v>
      </c>
      <c r="D85" s="166">
        <v>662.1</v>
      </c>
      <c r="E85" s="166">
        <v>662.1</v>
      </c>
      <c r="F85" s="166">
        <v>662.1</v>
      </c>
    </row>
    <row r="86" spans="1:6" ht="15.75">
      <c r="A86" s="370"/>
      <c r="B86" s="370"/>
      <c r="C86" s="68" t="s">
        <v>149</v>
      </c>
      <c r="D86" s="100"/>
      <c r="E86" s="100"/>
      <c r="F86" s="100"/>
    </row>
    <row r="87" spans="1:6" ht="15.75" customHeight="1">
      <c r="A87" s="251"/>
      <c r="B87" s="251"/>
      <c r="C87" s="76"/>
      <c r="D87" s="100"/>
      <c r="E87" s="100"/>
      <c r="F87" s="100"/>
    </row>
    <row r="88" spans="1:6" ht="15.75" customHeight="1">
      <c r="A88" s="369" t="s">
        <v>291</v>
      </c>
      <c r="B88" s="372" t="s">
        <v>356</v>
      </c>
      <c r="C88" s="63" t="s">
        <v>136</v>
      </c>
      <c r="D88" s="99">
        <f>D89+D90+D91+D92+D93+D94</f>
        <v>0</v>
      </c>
      <c r="E88" s="99">
        <f>E89+E90+E91+E92+E93+E94</f>
        <v>0</v>
      </c>
      <c r="F88" s="99">
        <f>F89+F90+F91+F92+F93+F94</f>
        <v>0</v>
      </c>
    </row>
    <row r="89" spans="1:6" ht="15.75">
      <c r="A89" s="370"/>
      <c r="B89" s="373"/>
      <c r="C89" s="74" t="s">
        <v>148</v>
      </c>
      <c r="D89" s="100"/>
      <c r="E89" s="100"/>
      <c r="F89" s="100"/>
    </row>
    <row r="90" spans="1:6" ht="15.75">
      <c r="A90" s="370"/>
      <c r="B90" s="373"/>
      <c r="C90" s="68" t="s">
        <v>134</v>
      </c>
      <c r="D90" s="100"/>
      <c r="E90" s="100"/>
      <c r="F90" s="100"/>
    </row>
    <row r="91" spans="1:6" ht="15.75">
      <c r="A91" s="370"/>
      <c r="B91" s="373"/>
      <c r="C91" s="68" t="s">
        <v>7</v>
      </c>
      <c r="D91" s="100"/>
      <c r="E91" s="100"/>
      <c r="F91" s="100"/>
    </row>
    <row r="92" spans="1:6" ht="15.75" customHeight="1">
      <c r="A92" s="370"/>
      <c r="B92" s="373"/>
      <c r="C92" s="75" t="s">
        <v>146</v>
      </c>
      <c r="D92" s="100"/>
      <c r="E92" s="100"/>
      <c r="F92" s="100"/>
    </row>
    <row r="93" spans="1:6" ht="15.75">
      <c r="A93" s="370"/>
      <c r="B93" s="373"/>
      <c r="C93" s="68" t="s">
        <v>135</v>
      </c>
      <c r="D93" s="100"/>
      <c r="E93" s="100"/>
      <c r="F93" s="100"/>
    </row>
    <row r="94" spans="1:6" ht="15.75">
      <c r="A94" s="371"/>
      <c r="B94" s="374"/>
      <c r="C94" s="68" t="s">
        <v>149</v>
      </c>
      <c r="D94" s="100"/>
      <c r="E94" s="100"/>
      <c r="F94" s="100"/>
    </row>
    <row r="95" spans="1:6" ht="15.75" customHeight="1">
      <c r="A95" s="369" t="s">
        <v>332</v>
      </c>
      <c r="B95" s="372" t="s">
        <v>317</v>
      </c>
      <c r="C95" s="63" t="s">
        <v>136</v>
      </c>
      <c r="D95" s="99">
        <f>D96+D97+D98+D99+D100+D101</f>
        <v>0</v>
      </c>
      <c r="E95" s="99">
        <f t="shared" ref="E95:F95" si="5">E96+E97+E98+E99+E100+E101</f>
        <v>0</v>
      </c>
      <c r="F95" s="99">
        <f t="shared" si="5"/>
        <v>0</v>
      </c>
    </row>
    <row r="96" spans="1:6" ht="15.75">
      <c r="A96" s="370"/>
      <c r="B96" s="373"/>
      <c r="C96" s="74" t="s">
        <v>148</v>
      </c>
      <c r="D96" s="181"/>
      <c r="E96" s="181"/>
      <c r="F96" s="181"/>
    </row>
    <row r="97" spans="1:6" ht="15.75" customHeight="1">
      <c r="A97" s="370"/>
      <c r="B97" s="373"/>
      <c r="C97" s="68" t="s">
        <v>134</v>
      </c>
      <c r="D97" s="181"/>
      <c r="E97" s="181"/>
      <c r="F97" s="181"/>
    </row>
    <row r="98" spans="1:6" ht="15.75">
      <c r="A98" s="370"/>
      <c r="B98" s="373"/>
      <c r="C98" s="68" t="s">
        <v>7</v>
      </c>
      <c r="D98" s="181"/>
      <c r="E98" s="181"/>
      <c r="F98" s="181"/>
    </row>
    <row r="99" spans="1:6" ht="38.25">
      <c r="A99" s="370"/>
      <c r="B99" s="373"/>
      <c r="C99" s="75" t="s">
        <v>146</v>
      </c>
      <c r="D99" s="100"/>
      <c r="E99" s="100"/>
      <c r="F99" s="100"/>
    </row>
    <row r="100" spans="1:6" ht="15.75">
      <c r="A100" s="370"/>
      <c r="B100" s="373"/>
      <c r="C100" s="68" t="s">
        <v>135</v>
      </c>
      <c r="D100" s="100"/>
      <c r="E100" s="100"/>
      <c r="F100" s="100"/>
    </row>
    <row r="101" spans="1:6" ht="15.75">
      <c r="A101" s="371"/>
      <c r="B101" s="374"/>
      <c r="C101" s="68" t="s">
        <v>149</v>
      </c>
      <c r="D101" s="100"/>
      <c r="E101" s="100"/>
      <c r="F101" s="100"/>
    </row>
    <row r="102" spans="1:6" ht="15.75" customHeight="1">
      <c r="A102" s="369" t="s">
        <v>333</v>
      </c>
      <c r="B102" s="372" t="s">
        <v>318</v>
      </c>
      <c r="C102" s="63" t="s">
        <v>136</v>
      </c>
      <c r="D102" s="99">
        <f>D103+D104+D105+D106+D107+D108</f>
        <v>13939.300000000001</v>
      </c>
      <c r="E102" s="99">
        <f t="shared" ref="E102:F102" si="6">E103+E104+E105+E106+E107+E108</f>
        <v>13939.300000000001</v>
      </c>
      <c r="F102" s="99">
        <f t="shared" si="6"/>
        <v>13939.300000000001</v>
      </c>
    </row>
    <row r="103" spans="1:6" ht="15.75">
      <c r="A103" s="370"/>
      <c r="B103" s="373"/>
      <c r="C103" s="74" t="s">
        <v>148</v>
      </c>
      <c r="D103" s="181">
        <v>11970.9</v>
      </c>
      <c r="E103" s="181">
        <v>11970.9</v>
      </c>
      <c r="F103" s="181">
        <v>11970.9</v>
      </c>
    </row>
    <row r="104" spans="1:6" ht="15.75">
      <c r="A104" s="370"/>
      <c r="B104" s="373"/>
      <c r="C104" s="68" t="s">
        <v>134</v>
      </c>
      <c r="D104" s="181">
        <v>1948.7</v>
      </c>
      <c r="E104" s="181">
        <v>1948.7</v>
      </c>
      <c r="F104" s="181">
        <v>1948.7</v>
      </c>
    </row>
    <row r="105" spans="1:6" ht="15.75">
      <c r="A105" s="370"/>
      <c r="B105" s="373"/>
      <c r="C105" s="68" t="s">
        <v>7</v>
      </c>
      <c r="D105" s="181">
        <v>19.7</v>
      </c>
      <c r="E105" s="181">
        <v>19.7</v>
      </c>
      <c r="F105" s="181">
        <v>19.7</v>
      </c>
    </row>
    <row r="106" spans="1:6" ht="38.25">
      <c r="A106" s="370"/>
      <c r="B106" s="373"/>
      <c r="C106" s="75" t="s">
        <v>146</v>
      </c>
      <c r="D106" s="100"/>
      <c r="E106" s="100"/>
      <c r="F106" s="100"/>
    </row>
    <row r="107" spans="1:6" ht="15.75" customHeight="1">
      <c r="A107" s="370"/>
      <c r="B107" s="373"/>
      <c r="C107" s="68" t="s">
        <v>135</v>
      </c>
      <c r="D107" s="100"/>
      <c r="E107" s="100"/>
      <c r="F107" s="100"/>
    </row>
    <row r="108" spans="1:6" ht="15.75">
      <c r="A108" s="371"/>
      <c r="B108" s="374"/>
      <c r="C108" s="68" t="s">
        <v>149</v>
      </c>
      <c r="D108" s="100"/>
      <c r="E108" s="100"/>
      <c r="F108" s="100"/>
    </row>
    <row r="109" spans="1:6" ht="15.75" customHeight="1">
      <c r="A109" s="369" t="s">
        <v>334</v>
      </c>
      <c r="B109" s="372" t="s">
        <v>319</v>
      </c>
      <c r="C109" s="63" t="s">
        <v>136</v>
      </c>
      <c r="D109" s="182">
        <f>D110+D111+D112+D113+D114+D115</f>
        <v>32487.1</v>
      </c>
      <c r="E109" s="182">
        <f t="shared" ref="E109:F109" si="7">E110+E111+E112+E113+E114+E115</f>
        <v>32345.599999999999</v>
      </c>
      <c r="F109" s="182">
        <f t="shared" si="7"/>
        <v>32345.599999999999</v>
      </c>
    </row>
    <row r="110" spans="1:6" ht="15.75">
      <c r="A110" s="370"/>
      <c r="B110" s="373"/>
      <c r="C110" s="74" t="s">
        <v>148</v>
      </c>
      <c r="D110" s="181">
        <v>32487.1</v>
      </c>
      <c r="E110" s="181">
        <v>32345.599999999999</v>
      </c>
      <c r="F110" s="181">
        <v>32345.599999999999</v>
      </c>
    </row>
    <row r="111" spans="1:6" ht="15.75">
      <c r="A111" s="370"/>
      <c r="B111" s="373"/>
      <c r="C111" s="68" t="s">
        <v>134</v>
      </c>
      <c r="D111" s="100"/>
      <c r="E111" s="100"/>
      <c r="F111" s="100"/>
    </row>
    <row r="112" spans="1:6" ht="15.75" customHeight="1">
      <c r="A112" s="370"/>
      <c r="B112" s="373"/>
      <c r="C112" s="68" t="s">
        <v>7</v>
      </c>
      <c r="D112" s="100"/>
      <c r="E112" s="100"/>
      <c r="F112" s="100"/>
    </row>
    <row r="113" spans="1:6" ht="38.25">
      <c r="A113" s="370"/>
      <c r="B113" s="373"/>
      <c r="C113" s="75" t="s">
        <v>146</v>
      </c>
      <c r="D113" s="100"/>
      <c r="E113" s="100"/>
      <c r="F113" s="100"/>
    </row>
    <row r="114" spans="1:6" ht="15.75">
      <c r="A114" s="370"/>
      <c r="B114" s="373"/>
      <c r="C114" s="68" t="s">
        <v>135</v>
      </c>
      <c r="D114" s="100"/>
      <c r="E114" s="100"/>
      <c r="F114" s="100"/>
    </row>
    <row r="115" spans="1:6" ht="15.75">
      <c r="A115" s="371"/>
      <c r="B115" s="374"/>
      <c r="C115" s="68" t="s">
        <v>149</v>
      </c>
      <c r="D115" s="100"/>
      <c r="E115" s="100"/>
      <c r="F115" s="100"/>
    </row>
    <row r="116" spans="1:6" ht="15.75" customHeight="1">
      <c r="A116" s="369" t="s">
        <v>335</v>
      </c>
      <c r="B116" s="372" t="s">
        <v>320</v>
      </c>
      <c r="C116" s="63" t="s">
        <v>136</v>
      </c>
      <c r="D116" s="99">
        <f>D117+D118+D119+D120+D121+D122</f>
        <v>0</v>
      </c>
      <c r="E116" s="99">
        <f t="shared" ref="E116:F116" si="8">E117+E118+E119+E120+E121+E122</f>
        <v>0</v>
      </c>
      <c r="F116" s="99">
        <f t="shared" si="8"/>
        <v>0</v>
      </c>
    </row>
    <row r="117" spans="1:6" ht="15.75" customHeight="1">
      <c r="A117" s="370"/>
      <c r="B117" s="373"/>
      <c r="C117" s="74" t="s">
        <v>148</v>
      </c>
      <c r="D117" s="100"/>
      <c r="E117" s="100"/>
      <c r="F117" s="100"/>
    </row>
    <row r="118" spans="1:6" ht="15.75">
      <c r="A118" s="370"/>
      <c r="B118" s="373"/>
      <c r="C118" s="68" t="s">
        <v>134</v>
      </c>
      <c r="D118" s="100"/>
      <c r="E118" s="100"/>
      <c r="F118" s="100"/>
    </row>
    <row r="119" spans="1:6" ht="15.75">
      <c r="A119" s="370"/>
      <c r="B119" s="373"/>
      <c r="C119" s="68" t="s">
        <v>7</v>
      </c>
      <c r="D119" s="100"/>
      <c r="E119" s="100"/>
      <c r="F119" s="100"/>
    </row>
    <row r="120" spans="1:6" ht="38.25">
      <c r="A120" s="370"/>
      <c r="B120" s="373"/>
      <c r="C120" s="75" t="s">
        <v>146</v>
      </c>
      <c r="D120" s="100"/>
      <c r="E120" s="100"/>
      <c r="F120" s="100"/>
    </row>
    <row r="121" spans="1:6" ht="15.75">
      <c r="A121" s="370"/>
      <c r="B121" s="373"/>
      <c r="C121" s="68" t="s">
        <v>135</v>
      </c>
      <c r="D121" s="100"/>
      <c r="E121" s="100"/>
      <c r="F121" s="100"/>
    </row>
    <row r="122" spans="1:6" ht="15.75" customHeight="1">
      <c r="A122" s="371"/>
      <c r="B122" s="374"/>
      <c r="C122" s="68" t="s">
        <v>149</v>
      </c>
      <c r="D122" s="100"/>
      <c r="E122" s="100"/>
      <c r="F122" s="100"/>
    </row>
    <row r="123" spans="1:6" ht="15.75" customHeight="1">
      <c r="A123" s="369" t="s">
        <v>370</v>
      </c>
      <c r="B123" s="372" t="s">
        <v>364</v>
      </c>
      <c r="C123" s="63" t="s">
        <v>136</v>
      </c>
      <c r="D123" s="99">
        <f>D124+D125+D126+D127+D128+D129</f>
        <v>4074.33</v>
      </c>
      <c r="E123" s="99">
        <f t="shared" ref="E123:F123" si="9">E124+E125+E126+E127+E128+E129</f>
        <v>4073.79</v>
      </c>
      <c r="F123" s="99">
        <f t="shared" si="9"/>
        <v>4073.79</v>
      </c>
    </row>
    <row r="124" spans="1:6" ht="15.75" customHeight="1">
      <c r="A124" s="370"/>
      <c r="B124" s="373"/>
      <c r="C124" s="74" t="s">
        <v>148</v>
      </c>
      <c r="D124" s="198">
        <v>3992.85</v>
      </c>
      <c r="E124" s="198">
        <v>3992.31</v>
      </c>
      <c r="F124" s="198">
        <v>3992.31</v>
      </c>
    </row>
    <row r="125" spans="1:6" ht="15.75">
      <c r="A125" s="370"/>
      <c r="B125" s="373"/>
      <c r="C125" s="68" t="s">
        <v>134</v>
      </c>
      <c r="D125" s="198">
        <v>81.48</v>
      </c>
      <c r="E125" s="198">
        <v>81.48</v>
      </c>
      <c r="F125" s="198">
        <v>81.48</v>
      </c>
    </row>
    <row r="126" spans="1:6" ht="15.75">
      <c r="A126" s="370"/>
      <c r="B126" s="373"/>
      <c r="C126" s="68" t="s">
        <v>7</v>
      </c>
      <c r="D126" s="100"/>
      <c r="E126" s="100"/>
      <c r="F126" s="100"/>
    </row>
    <row r="127" spans="1:6" ht="15.75" customHeight="1">
      <c r="A127" s="370"/>
      <c r="B127" s="373"/>
      <c r="C127" s="75" t="s">
        <v>146</v>
      </c>
      <c r="D127" s="100"/>
      <c r="E127" s="100"/>
      <c r="F127" s="100"/>
    </row>
    <row r="128" spans="1:6" ht="15.75">
      <c r="A128" s="370"/>
      <c r="B128" s="373"/>
      <c r="C128" s="68" t="s">
        <v>135</v>
      </c>
      <c r="D128" s="100"/>
      <c r="E128" s="100"/>
      <c r="F128" s="100"/>
    </row>
    <row r="129" spans="1:6" ht="15.75">
      <c r="A129" s="371"/>
      <c r="B129" s="374"/>
      <c r="C129" s="68" t="s">
        <v>149</v>
      </c>
      <c r="D129" s="100"/>
      <c r="E129" s="100"/>
      <c r="F129" s="100"/>
    </row>
    <row r="130" spans="1:6" ht="15.75">
      <c r="A130" s="369" t="s">
        <v>439</v>
      </c>
      <c r="B130" s="372" t="s">
        <v>379</v>
      </c>
      <c r="C130" s="63" t="s">
        <v>136</v>
      </c>
      <c r="D130" s="99">
        <f>D131+D132+D133+D134+D135+D136</f>
        <v>1804.44</v>
      </c>
      <c r="E130" s="99">
        <f t="shared" ref="E130:F130" si="10">E131+E132+E133+E134+E135+E136</f>
        <v>1804.43</v>
      </c>
      <c r="F130" s="99">
        <f t="shared" si="10"/>
        <v>1804.43</v>
      </c>
    </row>
    <row r="131" spans="1:6" ht="15.75">
      <c r="A131" s="370"/>
      <c r="B131" s="373"/>
      <c r="C131" s="74" t="s">
        <v>148</v>
      </c>
      <c r="D131" s="100">
        <v>1767.66</v>
      </c>
      <c r="E131" s="100">
        <v>1767.66</v>
      </c>
      <c r="F131" s="100">
        <v>1767.66</v>
      </c>
    </row>
    <row r="132" spans="1:6" ht="15.75">
      <c r="A132" s="370"/>
      <c r="B132" s="373"/>
      <c r="C132" s="68" t="s">
        <v>134</v>
      </c>
      <c r="D132" s="100">
        <v>36.08</v>
      </c>
      <c r="E132" s="100">
        <v>36.07</v>
      </c>
      <c r="F132" s="100">
        <v>36.07</v>
      </c>
    </row>
    <row r="133" spans="1:6" ht="15.75">
      <c r="A133" s="370"/>
      <c r="B133" s="373"/>
      <c r="C133" s="68" t="s">
        <v>7</v>
      </c>
      <c r="D133" s="100">
        <v>0.7</v>
      </c>
      <c r="E133" s="100">
        <v>0.7</v>
      </c>
      <c r="F133" s="100">
        <v>0.7</v>
      </c>
    </row>
    <row r="134" spans="1:6" ht="38.25">
      <c r="A134" s="370"/>
      <c r="B134" s="373"/>
      <c r="C134" s="75" t="s">
        <v>146</v>
      </c>
      <c r="D134" s="100"/>
      <c r="E134" s="100"/>
      <c r="F134" s="100"/>
    </row>
    <row r="135" spans="1:6" ht="15.75">
      <c r="A135" s="370"/>
      <c r="B135" s="373"/>
      <c r="C135" s="68" t="s">
        <v>135</v>
      </c>
      <c r="D135" s="100"/>
      <c r="E135" s="100"/>
      <c r="F135" s="100"/>
    </row>
    <row r="136" spans="1:6" ht="15.75">
      <c r="A136" s="371"/>
      <c r="B136" s="374"/>
      <c r="C136" s="68" t="s">
        <v>149</v>
      </c>
      <c r="D136" s="100"/>
      <c r="E136" s="100"/>
      <c r="F136" s="100"/>
    </row>
    <row r="137" spans="1:6" ht="15.75">
      <c r="A137" s="369" t="s">
        <v>440</v>
      </c>
      <c r="B137" s="372" t="s">
        <v>388</v>
      </c>
      <c r="C137" s="63" t="s">
        <v>136</v>
      </c>
      <c r="D137" s="99">
        <f>D138+D139+D140+D141+D142+D143</f>
        <v>546.84</v>
      </c>
      <c r="E137" s="99">
        <f t="shared" ref="E137:F137" si="11">E138+E139+E140+E141+E142+E143</f>
        <v>533.34</v>
      </c>
      <c r="F137" s="99">
        <f t="shared" si="11"/>
        <v>533.34</v>
      </c>
    </row>
    <row r="138" spans="1:6" ht="15.75">
      <c r="A138" s="370"/>
      <c r="B138" s="373"/>
      <c r="C138" s="74" t="s">
        <v>148</v>
      </c>
      <c r="D138" s="100">
        <v>546.84</v>
      </c>
      <c r="E138" s="100">
        <v>533.34</v>
      </c>
      <c r="F138" s="100">
        <v>533.34</v>
      </c>
    </row>
    <row r="139" spans="1:6" ht="15.75">
      <c r="A139" s="370"/>
      <c r="B139" s="373"/>
      <c r="C139" s="68" t="s">
        <v>134</v>
      </c>
      <c r="D139" s="100"/>
      <c r="E139" s="100"/>
      <c r="F139" s="100"/>
    </row>
    <row r="140" spans="1:6" ht="15.75">
      <c r="A140" s="370"/>
      <c r="B140" s="373"/>
      <c r="C140" s="68" t="s">
        <v>7</v>
      </c>
      <c r="D140" s="100"/>
      <c r="E140" s="100"/>
      <c r="F140" s="100"/>
    </row>
    <row r="141" spans="1:6" ht="38.25">
      <c r="A141" s="370"/>
      <c r="B141" s="373"/>
      <c r="C141" s="75" t="s">
        <v>146</v>
      </c>
      <c r="D141" s="100"/>
      <c r="E141" s="100"/>
      <c r="F141" s="100"/>
    </row>
    <row r="142" spans="1:6" ht="15.75">
      <c r="A142" s="370"/>
      <c r="B142" s="373"/>
      <c r="C142" s="68" t="s">
        <v>135</v>
      </c>
      <c r="D142" s="100"/>
      <c r="E142" s="100"/>
      <c r="F142" s="100"/>
    </row>
    <row r="143" spans="1:6" ht="15.75">
      <c r="A143" s="371"/>
      <c r="B143" s="374"/>
      <c r="C143" s="68" t="s">
        <v>149</v>
      </c>
      <c r="D143" s="100"/>
      <c r="E143" s="100"/>
      <c r="F143" s="100"/>
    </row>
    <row r="144" spans="1:6" ht="15.75">
      <c r="A144" s="369" t="s">
        <v>441</v>
      </c>
      <c r="B144" s="372" t="s">
        <v>389</v>
      </c>
      <c r="C144" s="63" t="s">
        <v>136</v>
      </c>
      <c r="D144" s="99">
        <f>D145+D146+D147+D148+D149+D150</f>
        <v>2540.6</v>
      </c>
      <c r="E144" s="99">
        <f t="shared" ref="E144:F144" si="12">E145+E146+E147+E148+E149+E150</f>
        <v>2345.4</v>
      </c>
      <c r="F144" s="99">
        <f t="shared" si="12"/>
        <v>2345.4</v>
      </c>
    </row>
    <row r="145" spans="1:6" ht="15.75">
      <c r="A145" s="370"/>
      <c r="B145" s="373"/>
      <c r="C145" s="74" t="s">
        <v>148</v>
      </c>
      <c r="D145" s="100"/>
      <c r="E145" s="100"/>
      <c r="F145" s="100"/>
    </row>
    <row r="146" spans="1:6" ht="15.75">
      <c r="A146" s="370"/>
      <c r="B146" s="373"/>
      <c r="C146" s="68" t="s">
        <v>134</v>
      </c>
      <c r="D146" s="100">
        <v>2517.1</v>
      </c>
      <c r="E146" s="100">
        <v>2321.9</v>
      </c>
      <c r="F146" s="100">
        <v>2321.9</v>
      </c>
    </row>
    <row r="147" spans="1:6" ht="15.75">
      <c r="A147" s="370"/>
      <c r="B147" s="373"/>
      <c r="C147" s="68" t="s">
        <v>7</v>
      </c>
      <c r="D147" s="100">
        <v>23.5</v>
      </c>
      <c r="E147" s="100">
        <v>23.5</v>
      </c>
      <c r="F147" s="100">
        <v>23.5</v>
      </c>
    </row>
    <row r="148" spans="1:6" ht="38.25">
      <c r="A148" s="370"/>
      <c r="B148" s="373"/>
      <c r="C148" s="75" t="s">
        <v>146</v>
      </c>
      <c r="D148" s="100"/>
      <c r="E148" s="100"/>
      <c r="F148" s="100"/>
    </row>
    <row r="149" spans="1:6" ht="15.75">
      <c r="A149" s="370"/>
      <c r="B149" s="373"/>
      <c r="C149" s="68" t="s">
        <v>135</v>
      </c>
      <c r="D149" s="100"/>
      <c r="E149" s="100"/>
      <c r="F149" s="100"/>
    </row>
    <row r="150" spans="1:6" ht="15.75">
      <c r="A150" s="371"/>
      <c r="B150" s="374"/>
      <c r="C150" s="68" t="s">
        <v>149</v>
      </c>
      <c r="D150" s="100"/>
      <c r="E150" s="100"/>
      <c r="F150" s="100"/>
    </row>
    <row r="151" spans="1:6" ht="15.75">
      <c r="A151" s="253"/>
      <c r="B151" s="253"/>
      <c r="C151" s="78"/>
      <c r="D151" s="100"/>
      <c r="E151" s="100"/>
      <c r="F151" s="100"/>
    </row>
    <row r="152" spans="1:6" ht="15.75" customHeight="1">
      <c r="A152" s="375" t="s">
        <v>30</v>
      </c>
      <c r="B152" s="375" t="s">
        <v>31</v>
      </c>
      <c r="C152" s="63" t="s">
        <v>136</v>
      </c>
      <c r="D152" s="93">
        <f>D153+D154+D155+D158+D157</f>
        <v>125028.5</v>
      </c>
      <c r="E152" s="93">
        <f t="shared" ref="E152:F152" si="13">E153+E154+E155+E158+E157</f>
        <v>120214.59999999999</v>
      </c>
      <c r="F152" s="93">
        <f t="shared" si="13"/>
        <v>120214.59999999999</v>
      </c>
    </row>
    <row r="153" spans="1:6" ht="15.75" customHeight="1">
      <c r="A153" s="376"/>
      <c r="B153" s="376"/>
      <c r="C153" s="64" t="s">
        <v>148</v>
      </c>
      <c r="D153" s="93">
        <f>D161+D169+D177+D185+D193+D201+D209+D217+D225+D233+D241+D249+D257+D265+D272+D279+D287+D294</f>
        <v>0</v>
      </c>
      <c r="E153" s="93">
        <f t="shared" ref="E153:F153" si="14">E161+E169+E177+E185+E193+E201+E209+E217+E225+E233+E241+E249+E257+E265+E272+E279+E287+E294</f>
        <v>0</v>
      </c>
      <c r="F153" s="93">
        <f t="shared" si="14"/>
        <v>0</v>
      </c>
    </row>
    <row r="154" spans="1:6" ht="15.75">
      <c r="A154" s="376"/>
      <c r="B154" s="376"/>
      <c r="C154" s="65" t="s">
        <v>134</v>
      </c>
      <c r="D154" s="93">
        <f t="shared" ref="D154:F155" si="15">D162+D170+D178+D186+D194+D202+D210+D218+D226+D234+D242+D250+D258+D266+D273+D280+D288+D295</f>
        <v>21613.3</v>
      </c>
      <c r="E154" s="93">
        <f t="shared" si="15"/>
        <v>16799.400000000001</v>
      </c>
      <c r="F154" s="93">
        <f t="shared" si="15"/>
        <v>16799.400000000001</v>
      </c>
    </row>
    <row r="155" spans="1:6" ht="15.75">
      <c r="A155" s="376"/>
      <c r="B155" s="376"/>
      <c r="C155" s="65" t="s">
        <v>7</v>
      </c>
      <c r="D155" s="93">
        <f t="shared" si="15"/>
        <v>102552</v>
      </c>
      <c r="E155" s="93">
        <f t="shared" si="15"/>
        <v>102552</v>
      </c>
      <c r="F155" s="93">
        <f t="shared" si="15"/>
        <v>102552</v>
      </c>
    </row>
    <row r="156" spans="1:6" ht="38.25">
      <c r="A156" s="376"/>
      <c r="B156" s="376"/>
      <c r="C156" s="66" t="s">
        <v>146</v>
      </c>
      <c r="D156" s="93">
        <f>D164+D172+D180+D188+D196+D204+D212+D220+D228+D236+D244+D252+D260+D268+D275+D282+D290</f>
        <v>0</v>
      </c>
      <c r="E156" s="93">
        <f t="shared" ref="E156:F157" si="16">E164+E172+E180+E188+E196+E204+E212+E220+E228+E236+E244+E252+E260+E268+E275+E282+E290</f>
        <v>0</v>
      </c>
      <c r="F156" s="93">
        <f t="shared" si="16"/>
        <v>0</v>
      </c>
    </row>
    <row r="157" spans="1:6" ht="15.75">
      <c r="A157" s="376"/>
      <c r="B157" s="376"/>
      <c r="C157" s="65" t="s">
        <v>135</v>
      </c>
      <c r="D157" s="93">
        <f>D165+D173+D181+D189+D197+D205+D213+D221+D229+D237+D245+D253+D261+D269+D276+D283+D291</f>
        <v>863.2</v>
      </c>
      <c r="E157" s="93">
        <f t="shared" si="16"/>
        <v>863.2</v>
      </c>
      <c r="F157" s="93">
        <f t="shared" si="16"/>
        <v>863.2</v>
      </c>
    </row>
    <row r="158" spans="1:6" ht="15.75" customHeight="1">
      <c r="A158" s="378"/>
      <c r="B158" s="378"/>
      <c r="C158" s="65" t="s">
        <v>149</v>
      </c>
      <c r="D158" s="93">
        <f>D166+D174+D182+D190+D198+D206+D214+D222+D230+D238+D246+D254+D262+D270+D277+D284+D292</f>
        <v>0</v>
      </c>
      <c r="E158" s="93">
        <f>E166+E174+E182+E190+E198+E206+E214+E222+E230+E238+E246+E254+E262+E270+E277+E284+E292</f>
        <v>0</v>
      </c>
      <c r="F158" s="93">
        <f>F166+F174+F182+F190+F198+F206+F214+F222+F230+F238+F246+F254+F262+F270+F277+F284+F292</f>
        <v>0</v>
      </c>
    </row>
    <row r="159" spans="1:6" ht="15.75">
      <c r="A159" s="254" t="s">
        <v>126</v>
      </c>
      <c r="B159" s="254"/>
      <c r="C159" s="77"/>
      <c r="D159" s="100"/>
      <c r="E159" s="100"/>
      <c r="F159" s="100"/>
    </row>
    <row r="160" spans="1:6" ht="15.75" customHeight="1">
      <c r="A160" s="369" t="s">
        <v>32</v>
      </c>
      <c r="B160" s="369" t="s">
        <v>33</v>
      </c>
      <c r="C160" s="73" t="s">
        <v>136</v>
      </c>
      <c r="D160" s="93">
        <f>D161+D162+D163+D166+D165</f>
        <v>104001.29999999999</v>
      </c>
      <c r="E160" s="93">
        <f>E161+E162+E163+E166+E165</f>
        <v>104001.29999999999</v>
      </c>
      <c r="F160" s="93">
        <f>F161+F162+F163+F166+F165</f>
        <v>104001.29999999999</v>
      </c>
    </row>
    <row r="161" spans="1:6" ht="15.75" customHeight="1">
      <c r="A161" s="370"/>
      <c r="B161" s="370"/>
      <c r="C161" s="74" t="s">
        <v>148</v>
      </c>
      <c r="D161" s="100"/>
      <c r="E161" s="100"/>
      <c r="F161" s="100"/>
    </row>
    <row r="162" spans="1:6" ht="15.75">
      <c r="A162" s="370"/>
      <c r="B162" s="370"/>
      <c r="C162" s="68" t="s">
        <v>134</v>
      </c>
      <c r="D162" s="166">
        <v>1409.4</v>
      </c>
      <c r="E162" s="166">
        <v>1409.4</v>
      </c>
      <c r="F162" s="166">
        <v>1409.4</v>
      </c>
    </row>
    <row r="163" spans="1:6" ht="15.75" customHeight="1">
      <c r="A163" s="370"/>
      <c r="B163" s="370"/>
      <c r="C163" s="68" t="s">
        <v>7</v>
      </c>
      <c r="D163" s="101">
        <v>102357.2</v>
      </c>
      <c r="E163" s="101">
        <v>102357.2</v>
      </c>
      <c r="F163" s="101">
        <v>102357.2</v>
      </c>
    </row>
    <row r="164" spans="1:6" ht="38.25">
      <c r="A164" s="370"/>
      <c r="B164" s="370"/>
      <c r="C164" s="75" t="s">
        <v>146</v>
      </c>
      <c r="D164" s="100"/>
      <c r="E164" s="100"/>
      <c r="F164" s="100"/>
    </row>
    <row r="165" spans="1:6" ht="15.75">
      <c r="A165" s="370"/>
      <c r="B165" s="370"/>
      <c r="C165" s="68" t="s">
        <v>135</v>
      </c>
      <c r="D165" s="100">
        <v>234.7</v>
      </c>
      <c r="E165" s="100">
        <v>234.7</v>
      </c>
      <c r="F165" s="100">
        <v>234.7</v>
      </c>
    </row>
    <row r="166" spans="1:6" ht="15.75">
      <c r="A166" s="371"/>
      <c r="B166" s="371"/>
      <c r="C166" s="68" t="s">
        <v>149</v>
      </c>
      <c r="D166" s="101"/>
      <c r="E166" s="101"/>
      <c r="F166" s="101"/>
    </row>
    <row r="167" spans="1:6" ht="15.75">
      <c r="A167" s="254" t="s">
        <v>126</v>
      </c>
      <c r="B167" s="254"/>
      <c r="C167" s="77"/>
      <c r="D167" s="100"/>
      <c r="E167" s="100"/>
      <c r="F167" s="100"/>
    </row>
    <row r="168" spans="1:6" ht="15.75" customHeight="1">
      <c r="A168" s="369" t="s">
        <v>34</v>
      </c>
      <c r="B168" s="369" t="s">
        <v>35</v>
      </c>
      <c r="C168" s="73" t="s">
        <v>136</v>
      </c>
      <c r="D168" s="93">
        <f>D171+D174+D173</f>
        <v>48.699999999999996</v>
      </c>
      <c r="E168" s="93">
        <f t="shared" ref="E168:F168" si="17">E171+E174+E173</f>
        <v>48.699999999999996</v>
      </c>
      <c r="F168" s="93">
        <f t="shared" si="17"/>
        <v>48.699999999999996</v>
      </c>
    </row>
    <row r="169" spans="1:6" ht="15.75" customHeight="1">
      <c r="A169" s="370"/>
      <c r="B169" s="370"/>
      <c r="C169" s="74" t="s">
        <v>148</v>
      </c>
      <c r="D169" s="100"/>
      <c r="E169" s="100"/>
      <c r="F169" s="100"/>
    </row>
    <row r="170" spans="1:6" ht="15.75">
      <c r="A170" s="370"/>
      <c r="B170" s="370"/>
      <c r="C170" s="68" t="s">
        <v>134</v>
      </c>
      <c r="D170" s="100"/>
      <c r="E170" s="100"/>
      <c r="F170" s="100"/>
    </row>
    <row r="171" spans="1:6" ht="15.75">
      <c r="A171" s="370"/>
      <c r="B171" s="370"/>
      <c r="C171" s="68" t="s">
        <v>7</v>
      </c>
      <c r="D171" s="101">
        <v>40.299999999999997</v>
      </c>
      <c r="E171" s="101">
        <v>40.299999999999997</v>
      </c>
      <c r="F171" s="101">
        <v>40.299999999999997</v>
      </c>
    </row>
    <row r="172" spans="1:6" ht="38.25">
      <c r="A172" s="370"/>
      <c r="B172" s="370"/>
      <c r="C172" s="75" t="s">
        <v>146</v>
      </c>
      <c r="D172" s="100"/>
      <c r="E172" s="100"/>
      <c r="F172" s="100"/>
    </row>
    <row r="173" spans="1:6" ht="15.75" customHeight="1">
      <c r="A173" s="370"/>
      <c r="B173" s="370"/>
      <c r="C173" s="68" t="s">
        <v>135</v>
      </c>
      <c r="D173" s="100">
        <v>8.4</v>
      </c>
      <c r="E173" s="100">
        <v>8.4</v>
      </c>
      <c r="F173" s="100">
        <v>8.4</v>
      </c>
    </row>
    <row r="174" spans="1:6" ht="15.75">
      <c r="A174" s="371"/>
      <c r="B174" s="371"/>
      <c r="C174" s="68" t="s">
        <v>149</v>
      </c>
      <c r="D174" s="100"/>
      <c r="E174" s="100"/>
      <c r="F174" s="100"/>
    </row>
    <row r="175" spans="1:6" ht="15.75">
      <c r="A175" s="254" t="s">
        <v>126</v>
      </c>
      <c r="B175" s="254"/>
      <c r="C175" s="77"/>
      <c r="D175" s="100"/>
      <c r="E175" s="100"/>
      <c r="F175" s="100"/>
    </row>
    <row r="176" spans="1:6" ht="15.75" customHeight="1">
      <c r="A176" s="369" t="s">
        <v>36</v>
      </c>
      <c r="B176" s="369" t="s">
        <v>37</v>
      </c>
      <c r="C176" s="73" t="s">
        <v>136</v>
      </c>
      <c r="D176" s="93">
        <f>D179+D178</f>
        <v>30</v>
      </c>
      <c r="E176" s="93">
        <f>E179+E178</f>
        <v>30</v>
      </c>
      <c r="F176" s="93">
        <f>F179+F178</f>
        <v>30</v>
      </c>
    </row>
    <row r="177" spans="1:6" ht="15.75" customHeight="1">
      <c r="A177" s="370"/>
      <c r="B177" s="370"/>
      <c r="C177" s="74" t="s">
        <v>148</v>
      </c>
      <c r="D177" s="100"/>
      <c r="E177" s="100"/>
      <c r="F177" s="100"/>
    </row>
    <row r="178" spans="1:6" ht="15.75" customHeight="1">
      <c r="A178" s="370"/>
      <c r="B178" s="370"/>
      <c r="C178" s="68" t="s">
        <v>134</v>
      </c>
      <c r="D178" s="100"/>
      <c r="E178" s="100"/>
      <c r="F178" s="100"/>
    </row>
    <row r="179" spans="1:6" ht="15.75">
      <c r="A179" s="370"/>
      <c r="B179" s="370"/>
      <c r="C179" s="68" t="s">
        <v>7</v>
      </c>
      <c r="D179" s="101">
        <v>30</v>
      </c>
      <c r="E179" s="101">
        <v>30</v>
      </c>
      <c r="F179" s="101">
        <v>30</v>
      </c>
    </row>
    <row r="180" spans="1:6" ht="38.25">
      <c r="A180" s="370"/>
      <c r="B180" s="370"/>
      <c r="C180" s="75" t="s">
        <v>146</v>
      </c>
      <c r="D180" s="100"/>
      <c r="E180" s="100"/>
      <c r="F180" s="100"/>
    </row>
    <row r="181" spans="1:6" ht="15.75">
      <c r="A181" s="370"/>
      <c r="B181" s="370"/>
      <c r="C181" s="68" t="s">
        <v>135</v>
      </c>
      <c r="D181" s="100"/>
      <c r="E181" s="100"/>
      <c r="F181" s="100"/>
    </row>
    <row r="182" spans="1:6" ht="15.75">
      <c r="A182" s="371"/>
      <c r="B182" s="371"/>
      <c r="C182" s="68" t="s">
        <v>149</v>
      </c>
      <c r="D182" s="100"/>
      <c r="E182" s="100"/>
      <c r="F182" s="100"/>
    </row>
    <row r="183" spans="1:6" ht="15.75" customHeight="1">
      <c r="A183" s="254" t="s">
        <v>126</v>
      </c>
      <c r="B183" s="254"/>
      <c r="C183" s="77"/>
      <c r="D183" s="100"/>
      <c r="E183" s="100"/>
      <c r="F183" s="100"/>
    </row>
    <row r="184" spans="1:6" ht="15.75" customHeight="1">
      <c r="A184" s="369" t="s">
        <v>38</v>
      </c>
      <c r="B184" s="369" t="s">
        <v>39</v>
      </c>
      <c r="C184" s="73" t="s">
        <v>136</v>
      </c>
      <c r="D184" s="93">
        <f>D186+D187</f>
        <v>2565.1000000000004</v>
      </c>
      <c r="E184" s="93">
        <f>E186+E187</f>
        <v>2523.1000000000004</v>
      </c>
      <c r="F184" s="93">
        <f>F186+F187</f>
        <v>2523.1000000000004</v>
      </c>
    </row>
    <row r="185" spans="1:6" ht="15.75" customHeight="1">
      <c r="A185" s="370"/>
      <c r="B185" s="370"/>
      <c r="C185" s="74" t="s">
        <v>148</v>
      </c>
      <c r="D185" s="100"/>
      <c r="E185" s="100"/>
      <c r="F185" s="100"/>
    </row>
    <row r="186" spans="1:6" ht="15.75">
      <c r="A186" s="370"/>
      <c r="B186" s="370"/>
      <c r="C186" s="68" t="s">
        <v>134</v>
      </c>
      <c r="D186" s="101">
        <v>2503.8000000000002</v>
      </c>
      <c r="E186" s="101">
        <v>2461.8000000000002</v>
      </c>
      <c r="F186" s="101">
        <v>2461.8000000000002</v>
      </c>
    </row>
    <row r="187" spans="1:6" ht="15.75">
      <c r="A187" s="370"/>
      <c r="B187" s="370"/>
      <c r="C187" s="68" t="s">
        <v>7</v>
      </c>
      <c r="D187" s="101">
        <v>61.3</v>
      </c>
      <c r="E187" s="101">
        <v>61.3</v>
      </c>
      <c r="F187" s="101">
        <v>61.3</v>
      </c>
    </row>
    <row r="188" spans="1:6" ht="15.75" customHeight="1">
      <c r="A188" s="370"/>
      <c r="B188" s="370"/>
      <c r="C188" s="75" t="s">
        <v>146</v>
      </c>
      <c r="D188" s="100"/>
      <c r="E188" s="100"/>
      <c r="F188" s="100"/>
    </row>
    <row r="189" spans="1:6" ht="15.75">
      <c r="A189" s="370"/>
      <c r="B189" s="370"/>
      <c r="C189" s="68" t="s">
        <v>135</v>
      </c>
      <c r="D189" s="100"/>
      <c r="E189" s="100"/>
      <c r="F189" s="100"/>
    </row>
    <row r="190" spans="1:6" ht="15.75">
      <c r="A190" s="371"/>
      <c r="B190" s="371"/>
      <c r="C190" s="68" t="s">
        <v>149</v>
      </c>
      <c r="D190" s="100"/>
      <c r="E190" s="100"/>
      <c r="F190" s="100"/>
    </row>
    <row r="191" spans="1:6" ht="15.75">
      <c r="A191" s="254" t="s">
        <v>126</v>
      </c>
      <c r="B191" s="254"/>
      <c r="C191" s="77"/>
      <c r="D191" s="100"/>
      <c r="E191" s="100"/>
      <c r="F191" s="100"/>
    </row>
    <row r="192" spans="1:6" ht="15.75" customHeight="1">
      <c r="A192" s="369" t="s">
        <v>40</v>
      </c>
      <c r="B192" s="369" t="s">
        <v>41</v>
      </c>
      <c r="C192" s="73" t="s">
        <v>136</v>
      </c>
      <c r="D192" s="93">
        <f>D195+D198+D196+D197</f>
        <v>620.1</v>
      </c>
      <c r="E192" s="93">
        <f t="shared" ref="E192:F192" si="18">E195+E198+E196+E197</f>
        <v>620.1</v>
      </c>
      <c r="F192" s="93">
        <f t="shared" si="18"/>
        <v>620.1</v>
      </c>
    </row>
    <row r="193" spans="1:6" ht="15.75" customHeight="1">
      <c r="A193" s="370"/>
      <c r="B193" s="370"/>
      <c r="C193" s="74" t="s">
        <v>148</v>
      </c>
      <c r="D193" s="100"/>
      <c r="E193" s="100"/>
      <c r="F193" s="100"/>
    </row>
    <row r="194" spans="1:6" ht="15.75">
      <c r="A194" s="370"/>
      <c r="B194" s="370"/>
      <c r="C194" s="68" t="s">
        <v>134</v>
      </c>
      <c r="D194" s="100"/>
      <c r="E194" s="100"/>
      <c r="F194" s="100"/>
    </row>
    <row r="195" spans="1:6" ht="15.75">
      <c r="A195" s="370"/>
      <c r="B195" s="370"/>
      <c r="C195" s="68" t="s">
        <v>7</v>
      </c>
      <c r="D195" s="101">
        <v>0</v>
      </c>
      <c r="E195" s="101">
        <v>0</v>
      </c>
      <c r="F195" s="101">
        <v>0</v>
      </c>
    </row>
    <row r="196" spans="1:6" ht="38.25">
      <c r="A196" s="370"/>
      <c r="B196" s="370"/>
      <c r="C196" s="75" t="s">
        <v>146</v>
      </c>
      <c r="D196" s="100"/>
      <c r="E196" s="100"/>
      <c r="F196" s="100"/>
    </row>
    <row r="197" spans="1:6" ht="15.75">
      <c r="A197" s="370"/>
      <c r="B197" s="370"/>
      <c r="C197" s="68" t="s">
        <v>135</v>
      </c>
      <c r="D197" s="101">
        <v>620.1</v>
      </c>
      <c r="E197" s="101">
        <v>620.1</v>
      </c>
      <c r="F197" s="101">
        <v>620.1</v>
      </c>
    </row>
    <row r="198" spans="1:6" ht="15.75" customHeight="1">
      <c r="A198" s="371"/>
      <c r="B198" s="371"/>
      <c r="C198" s="68" t="s">
        <v>149</v>
      </c>
      <c r="D198" s="100"/>
      <c r="E198" s="100"/>
      <c r="F198" s="100"/>
    </row>
    <row r="199" spans="1:6" ht="15.75">
      <c r="A199" s="254" t="s">
        <v>126</v>
      </c>
      <c r="B199" s="254"/>
      <c r="C199" s="77"/>
      <c r="D199" s="100"/>
      <c r="E199" s="100"/>
      <c r="F199" s="100"/>
    </row>
    <row r="200" spans="1:6" ht="15.75" customHeight="1">
      <c r="A200" s="369" t="s">
        <v>42</v>
      </c>
      <c r="B200" s="369" t="s">
        <v>43</v>
      </c>
      <c r="C200" s="73" t="s">
        <v>136</v>
      </c>
      <c r="D200" s="93">
        <f>D201</f>
        <v>0</v>
      </c>
      <c r="E200" s="93">
        <f>E201</f>
        <v>0</v>
      </c>
      <c r="F200" s="93">
        <f>F201</f>
        <v>0</v>
      </c>
    </row>
    <row r="201" spans="1:6" ht="15.75" customHeight="1">
      <c r="A201" s="370"/>
      <c r="B201" s="370"/>
      <c r="C201" s="74" t="s">
        <v>148</v>
      </c>
      <c r="D201" s="101"/>
      <c r="E201" s="101"/>
      <c r="F201" s="101"/>
    </row>
    <row r="202" spans="1:6" ht="15.75">
      <c r="A202" s="370"/>
      <c r="B202" s="370"/>
      <c r="C202" s="68" t="s">
        <v>134</v>
      </c>
      <c r="D202" s="100"/>
      <c r="E202" s="100"/>
      <c r="F202" s="100"/>
    </row>
    <row r="203" spans="1:6" ht="15.75" customHeight="1">
      <c r="A203" s="370"/>
      <c r="B203" s="370"/>
      <c r="C203" s="68" t="s">
        <v>7</v>
      </c>
      <c r="D203" s="100"/>
      <c r="E203" s="100"/>
      <c r="F203" s="100"/>
    </row>
    <row r="204" spans="1:6" ht="38.25">
      <c r="A204" s="370"/>
      <c r="B204" s="370"/>
      <c r="C204" s="75" t="s">
        <v>146</v>
      </c>
      <c r="D204" s="100"/>
      <c r="E204" s="100"/>
      <c r="F204" s="100"/>
    </row>
    <row r="205" spans="1:6" ht="15.75">
      <c r="A205" s="370"/>
      <c r="B205" s="370"/>
      <c r="C205" s="68" t="s">
        <v>135</v>
      </c>
      <c r="D205" s="100"/>
      <c r="E205" s="100"/>
      <c r="F205" s="100"/>
    </row>
    <row r="206" spans="1:6" ht="15.75">
      <c r="A206" s="371"/>
      <c r="B206" s="371"/>
      <c r="C206" s="68" t="s">
        <v>149</v>
      </c>
      <c r="D206" s="100"/>
      <c r="E206" s="100"/>
      <c r="F206" s="100"/>
    </row>
    <row r="207" spans="1:6" ht="15.75">
      <c r="A207" s="254" t="s">
        <v>126</v>
      </c>
      <c r="B207" s="254"/>
      <c r="C207" s="77"/>
      <c r="D207" s="100"/>
      <c r="E207" s="100"/>
      <c r="F207" s="100"/>
    </row>
    <row r="208" spans="1:6" ht="15.75" customHeight="1">
      <c r="A208" s="369" t="s">
        <v>44</v>
      </c>
      <c r="B208" s="369" t="s">
        <v>175</v>
      </c>
      <c r="C208" s="73" t="s">
        <v>136</v>
      </c>
      <c r="D208" s="93">
        <f>D210</f>
        <v>9540</v>
      </c>
      <c r="E208" s="93">
        <f>E210</f>
        <v>5854.1</v>
      </c>
      <c r="F208" s="93">
        <f>F210</f>
        <v>5854.1</v>
      </c>
    </row>
    <row r="209" spans="1:6" ht="15.75" customHeight="1">
      <c r="A209" s="370"/>
      <c r="B209" s="370"/>
      <c r="C209" s="74" t="s">
        <v>148</v>
      </c>
      <c r="D209" s="100"/>
      <c r="E209" s="100"/>
      <c r="F209" s="100"/>
    </row>
    <row r="210" spans="1:6" ht="15.75">
      <c r="A210" s="370"/>
      <c r="B210" s="370"/>
      <c r="C210" s="68" t="s">
        <v>134</v>
      </c>
      <c r="D210" s="101">
        <v>9540</v>
      </c>
      <c r="E210" s="101">
        <v>5854.1</v>
      </c>
      <c r="F210" s="101">
        <v>5854.1</v>
      </c>
    </row>
    <row r="211" spans="1:6" ht="15.75">
      <c r="A211" s="370"/>
      <c r="B211" s="370"/>
      <c r="C211" s="68" t="s">
        <v>7</v>
      </c>
      <c r="D211" s="100"/>
      <c r="E211" s="100"/>
      <c r="F211" s="100"/>
    </row>
    <row r="212" spans="1:6" ht="38.25">
      <c r="A212" s="370"/>
      <c r="B212" s="370"/>
      <c r="C212" s="75" t="s">
        <v>146</v>
      </c>
      <c r="D212" s="100"/>
      <c r="E212" s="100"/>
      <c r="F212" s="100"/>
    </row>
    <row r="213" spans="1:6" ht="15.75" customHeight="1">
      <c r="A213" s="370"/>
      <c r="B213" s="370"/>
      <c r="C213" s="68" t="s">
        <v>135</v>
      </c>
      <c r="D213" s="100"/>
      <c r="E213" s="100"/>
      <c r="F213" s="100"/>
    </row>
    <row r="214" spans="1:6" ht="15.75">
      <c r="A214" s="371"/>
      <c r="B214" s="371"/>
      <c r="C214" s="68" t="s">
        <v>149</v>
      </c>
      <c r="D214" s="100"/>
      <c r="E214" s="100"/>
      <c r="F214" s="100"/>
    </row>
    <row r="215" spans="1:6" ht="15.75">
      <c r="A215" s="254" t="s">
        <v>126</v>
      </c>
      <c r="B215" s="254"/>
      <c r="C215" s="77"/>
      <c r="D215" s="100"/>
      <c r="E215" s="100"/>
      <c r="F215" s="100"/>
    </row>
    <row r="216" spans="1:6" ht="15.75" customHeight="1">
      <c r="A216" s="369" t="s">
        <v>46</v>
      </c>
      <c r="B216" s="369" t="s">
        <v>45</v>
      </c>
      <c r="C216" s="73" t="s">
        <v>136</v>
      </c>
      <c r="D216" s="93">
        <f>D218</f>
        <v>3078</v>
      </c>
      <c r="E216" s="93">
        <f>E218</f>
        <v>2256.3000000000002</v>
      </c>
      <c r="F216" s="93">
        <f>F218</f>
        <v>2256.3000000000002</v>
      </c>
    </row>
    <row r="217" spans="1:6" ht="15.75" customHeight="1">
      <c r="A217" s="370"/>
      <c r="B217" s="370"/>
      <c r="C217" s="74" t="s">
        <v>148</v>
      </c>
      <c r="D217" s="100"/>
      <c r="E217" s="100"/>
      <c r="F217" s="100"/>
    </row>
    <row r="218" spans="1:6" ht="15.75" customHeight="1">
      <c r="A218" s="370"/>
      <c r="B218" s="370"/>
      <c r="C218" s="68" t="s">
        <v>134</v>
      </c>
      <c r="D218" s="101">
        <v>3078</v>
      </c>
      <c r="E218" s="101">
        <v>2256.3000000000002</v>
      </c>
      <c r="F218" s="101">
        <v>2256.3000000000002</v>
      </c>
    </row>
    <row r="219" spans="1:6" ht="15.75">
      <c r="A219" s="370"/>
      <c r="B219" s="370"/>
      <c r="C219" s="68" t="s">
        <v>7</v>
      </c>
      <c r="D219" s="100"/>
      <c r="E219" s="100"/>
      <c r="F219" s="100"/>
    </row>
    <row r="220" spans="1:6" ht="38.25">
      <c r="A220" s="370"/>
      <c r="B220" s="370"/>
      <c r="C220" s="75" t="s">
        <v>146</v>
      </c>
      <c r="D220" s="100"/>
      <c r="E220" s="100"/>
      <c r="F220" s="100"/>
    </row>
    <row r="221" spans="1:6" ht="15.75">
      <c r="A221" s="370"/>
      <c r="B221" s="370"/>
      <c r="C221" s="68" t="s">
        <v>135</v>
      </c>
      <c r="D221" s="100"/>
      <c r="E221" s="100"/>
      <c r="F221" s="100"/>
    </row>
    <row r="222" spans="1:6" ht="15.75">
      <c r="A222" s="371"/>
      <c r="B222" s="371"/>
      <c r="C222" s="68" t="s">
        <v>149</v>
      </c>
      <c r="D222" s="100"/>
      <c r="E222" s="100"/>
      <c r="F222" s="100"/>
    </row>
    <row r="223" spans="1:6" ht="15.75" customHeight="1">
      <c r="A223" s="254" t="s">
        <v>126</v>
      </c>
      <c r="B223" s="254"/>
      <c r="C223" s="77"/>
      <c r="D223" s="100"/>
      <c r="E223" s="100"/>
      <c r="F223" s="100"/>
    </row>
    <row r="224" spans="1:6" ht="15.75" customHeight="1">
      <c r="A224" s="369" t="s">
        <v>47</v>
      </c>
      <c r="B224" s="369" t="s">
        <v>176</v>
      </c>
      <c r="C224" s="73" t="s">
        <v>136</v>
      </c>
      <c r="D224" s="93">
        <f>D226</f>
        <v>2402</v>
      </c>
      <c r="E224" s="93">
        <f>E226</f>
        <v>2197.5</v>
      </c>
      <c r="F224" s="93">
        <f>F226</f>
        <v>2197.5</v>
      </c>
    </row>
    <row r="225" spans="1:6" ht="15.75" customHeight="1">
      <c r="A225" s="370"/>
      <c r="B225" s="370"/>
      <c r="C225" s="74" t="s">
        <v>148</v>
      </c>
      <c r="D225" s="100"/>
      <c r="E225" s="100"/>
      <c r="F225" s="100"/>
    </row>
    <row r="226" spans="1:6" ht="15.75">
      <c r="A226" s="370"/>
      <c r="B226" s="370"/>
      <c r="C226" s="68" t="s">
        <v>134</v>
      </c>
      <c r="D226" s="101">
        <v>2402</v>
      </c>
      <c r="E226" s="101">
        <v>2197.5</v>
      </c>
      <c r="F226" s="101">
        <v>2197.5</v>
      </c>
    </row>
    <row r="227" spans="1:6" ht="15.75">
      <c r="A227" s="370"/>
      <c r="B227" s="370"/>
      <c r="C227" s="68" t="s">
        <v>7</v>
      </c>
      <c r="D227" s="100"/>
      <c r="E227" s="100"/>
      <c r="F227" s="100"/>
    </row>
    <row r="228" spans="1:6" ht="15.75" customHeight="1">
      <c r="A228" s="370"/>
      <c r="B228" s="370"/>
      <c r="C228" s="75" t="s">
        <v>146</v>
      </c>
      <c r="D228" s="100"/>
      <c r="E228" s="100"/>
      <c r="F228" s="100"/>
    </row>
    <row r="229" spans="1:6" ht="15.75">
      <c r="A229" s="370"/>
      <c r="B229" s="370"/>
      <c r="C229" s="68" t="s">
        <v>135</v>
      </c>
      <c r="D229" s="100"/>
      <c r="E229" s="100"/>
      <c r="F229" s="100"/>
    </row>
    <row r="230" spans="1:6" ht="15.75">
      <c r="A230" s="371"/>
      <c r="B230" s="371"/>
      <c r="C230" s="68" t="s">
        <v>149</v>
      </c>
      <c r="D230" s="100"/>
      <c r="E230" s="100"/>
      <c r="F230" s="100"/>
    </row>
    <row r="231" spans="1:6" ht="15.75">
      <c r="A231" s="254" t="s">
        <v>126</v>
      </c>
      <c r="B231" s="254"/>
      <c r="C231" s="77"/>
      <c r="D231" s="100"/>
      <c r="E231" s="100"/>
      <c r="F231" s="100"/>
    </row>
    <row r="232" spans="1:6" ht="15.75" customHeight="1">
      <c r="A232" s="369" t="s">
        <v>48</v>
      </c>
      <c r="B232" s="369" t="s">
        <v>177</v>
      </c>
      <c r="C232" s="73" t="s">
        <v>136</v>
      </c>
      <c r="D232" s="93">
        <f>D234</f>
        <v>0</v>
      </c>
      <c r="E232" s="93">
        <f>E234</f>
        <v>0</v>
      </c>
      <c r="F232" s="93">
        <f>F234</f>
        <v>0</v>
      </c>
    </row>
    <row r="233" spans="1:6" ht="15.75" customHeight="1">
      <c r="A233" s="370"/>
      <c r="B233" s="370"/>
      <c r="C233" s="74" t="s">
        <v>148</v>
      </c>
      <c r="D233" s="100"/>
      <c r="E233" s="100"/>
      <c r="F233" s="100"/>
    </row>
    <row r="234" spans="1:6" ht="15.75">
      <c r="A234" s="370"/>
      <c r="B234" s="370"/>
      <c r="C234" s="68" t="s">
        <v>134</v>
      </c>
      <c r="D234" s="101"/>
      <c r="E234" s="101"/>
      <c r="F234" s="101"/>
    </row>
    <row r="235" spans="1:6" ht="15.75">
      <c r="A235" s="370"/>
      <c r="B235" s="370"/>
      <c r="C235" s="68" t="s">
        <v>7</v>
      </c>
      <c r="D235" s="101"/>
      <c r="E235" s="101"/>
      <c r="F235" s="101"/>
    </row>
    <row r="236" spans="1:6" ht="38.25">
      <c r="A236" s="370"/>
      <c r="B236" s="370"/>
      <c r="C236" s="75" t="s">
        <v>146</v>
      </c>
      <c r="D236" s="100"/>
      <c r="E236" s="100"/>
      <c r="F236" s="100"/>
    </row>
    <row r="237" spans="1:6" ht="15.75">
      <c r="A237" s="370"/>
      <c r="B237" s="370"/>
      <c r="C237" s="68" t="s">
        <v>135</v>
      </c>
      <c r="D237" s="100"/>
      <c r="E237" s="100"/>
      <c r="F237" s="100"/>
    </row>
    <row r="238" spans="1:6" ht="15.75" customHeight="1">
      <c r="A238" s="371"/>
      <c r="B238" s="371"/>
      <c r="C238" s="68" t="s">
        <v>149</v>
      </c>
      <c r="D238" s="100"/>
      <c r="E238" s="100"/>
      <c r="F238" s="100"/>
    </row>
    <row r="239" spans="1:6" ht="15.75">
      <c r="A239" s="254" t="s">
        <v>126</v>
      </c>
      <c r="B239" s="254"/>
      <c r="C239" s="77"/>
      <c r="D239" s="100"/>
      <c r="E239" s="100"/>
      <c r="F239" s="100"/>
    </row>
    <row r="240" spans="1:6" ht="15.75" customHeight="1">
      <c r="A240" s="369" t="s">
        <v>49</v>
      </c>
      <c r="B240" s="369" t="s">
        <v>178</v>
      </c>
      <c r="C240" s="73" t="s">
        <v>136</v>
      </c>
      <c r="D240" s="93">
        <f>D242</f>
        <v>0</v>
      </c>
      <c r="E240" s="93">
        <f>E242</f>
        <v>0</v>
      </c>
      <c r="F240" s="93">
        <f>F242</f>
        <v>0</v>
      </c>
    </row>
    <row r="241" spans="1:6" ht="15.75" customHeight="1">
      <c r="A241" s="370"/>
      <c r="B241" s="370"/>
      <c r="C241" s="74" t="s">
        <v>148</v>
      </c>
      <c r="D241" s="100"/>
      <c r="E241" s="100"/>
      <c r="F241" s="100"/>
    </row>
    <row r="242" spans="1:6" ht="15.75">
      <c r="A242" s="370"/>
      <c r="B242" s="370"/>
      <c r="C242" s="68" t="s">
        <v>134</v>
      </c>
      <c r="D242" s="101"/>
      <c r="E242" s="101"/>
      <c r="F242" s="101"/>
    </row>
    <row r="243" spans="1:6" ht="15.75" customHeight="1">
      <c r="A243" s="370"/>
      <c r="B243" s="370"/>
      <c r="C243" s="68" t="s">
        <v>7</v>
      </c>
      <c r="D243" s="100"/>
      <c r="E243" s="100"/>
      <c r="F243" s="100"/>
    </row>
    <row r="244" spans="1:6" ht="38.25">
      <c r="A244" s="370"/>
      <c r="B244" s="370"/>
      <c r="C244" s="75" t="s">
        <v>146</v>
      </c>
      <c r="D244" s="100"/>
      <c r="E244" s="100"/>
      <c r="F244" s="100"/>
    </row>
    <row r="245" spans="1:6" ht="15.75">
      <c r="A245" s="370"/>
      <c r="B245" s="370"/>
      <c r="C245" s="68" t="s">
        <v>135</v>
      </c>
      <c r="D245" s="100"/>
      <c r="E245" s="100"/>
      <c r="F245" s="100"/>
    </row>
    <row r="246" spans="1:6" ht="15.75">
      <c r="A246" s="371"/>
      <c r="B246" s="371"/>
      <c r="C246" s="68" t="s">
        <v>149</v>
      </c>
      <c r="D246" s="100"/>
      <c r="E246" s="100"/>
      <c r="F246" s="100"/>
    </row>
    <row r="247" spans="1:6" ht="15.75">
      <c r="A247" s="254" t="s">
        <v>126</v>
      </c>
      <c r="B247" s="254"/>
      <c r="C247" s="77"/>
      <c r="D247" s="100"/>
      <c r="E247" s="100"/>
      <c r="F247" s="100"/>
    </row>
    <row r="248" spans="1:6" ht="15.75">
      <c r="A248" s="369" t="s">
        <v>50</v>
      </c>
      <c r="B248" s="369" t="s">
        <v>52</v>
      </c>
      <c r="C248" s="73" t="s">
        <v>136</v>
      </c>
      <c r="D248" s="93">
        <f>D251</f>
        <v>63.2</v>
      </c>
      <c r="E248" s="93">
        <f>E251</f>
        <v>63.2</v>
      </c>
      <c r="F248" s="93">
        <f>F251</f>
        <v>63.2</v>
      </c>
    </row>
    <row r="249" spans="1:6" ht="15.75" customHeight="1">
      <c r="A249" s="370"/>
      <c r="B249" s="370"/>
      <c r="C249" s="74" t="s">
        <v>148</v>
      </c>
      <c r="D249" s="100"/>
      <c r="E249" s="100"/>
      <c r="F249" s="100"/>
    </row>
    <row r="250" spans="1:6" ht="15.75">
      <c r="A250" s="370"/>
      <c r="B250" s="370"/>
      <c r="C250" s="68" t="s">
        <v>134</v>
      </c>
      <c r="D250" s="100"/>
      <c r="E250" s="100"/>
      <c r="F250" s="100"/>
    </row>
    <row r="251" spans="1:6" ht="15.75">
      <c r="A251" s="370"/>
      <c r="B251" s="370"/>
      <c r="C251" s="68" t="s">
        <v>7</v>
      </c>
      <c r="D251" s="101">
        <v>63.2</v>
      </c>
      <c r="E251" s="101">
        <v>63.2</v>
      </c>
      <c r="F251" s="101">
        <v>63.2</v>
      </c>
    </row>
    <row r="252" spans="1:6" ht="38.25">
      <c r="A252" s="370"/>
      <c r="B252" s="370"/>
      <c r="C252" s="75" t="s">
        <v>146</v>
      </c>
      <c r="D252" s="100"/>
      <c r="E252" s="100"/>
      <c r="F252" s="100"/>
    </row>
    <row r="253" spans="1:6" ht="15.75">
      <c r="A253" s="370"/>
      <c r="B253" s="370"/>
      <c r="C253" s="68" t="s">
        <v>135</v>
      </c>
      <c r="D253" s="100"/>
      <c r="E253" s="100"/>
      <c r="F253" s="100"/>
    </row>
    <row r="254" spans="1:6" ht="15.75">
      <c r="A254" s="370"/>
      <c r="B254" s="370"/>
      <c r="C254" s="68" t="s">
        <v>149</v>
      </c>
      <c r="D254" s="100"/>
      <c r="E254" s="100"/>
      <c r="F254" s="100"/>
    </row>
    <row r="255" spans="1:6" ht="15.75">
      <c r="A255" s="196" t="s">
        <v>126</v>
      </c>
      <c r="B255" s="196"/>
      <c r="C255" s="77"/>
      <c r="D255" s="100"/>
      <c r="E255" s="100"/>
      <c r="F255" s="100"/>
    </row>
    <row r="256" spans="1:6" ht="15.75">
      <c r="A256" s="369" t="s">
        <v>51</v>
      </c>
      <c r="B256" s="369" t="s">
        <v>179</v>
      </c>
      <c r="C256" s="73" t="s">
        <v>136</v>
      </c>
      <c r="D256" s="93">
        <f>D258</f>
        <v>1782</v>
      </c>
      <c r="E256" s="93">
        <f>E258</f>
        <v>1782</v>
      </c>
      <c r="F256" s="93">
        <f>F258</f>
        <v>1782</v>
      </c>
    </row>
    <row r="257" spans="1:6" ht="15.75" customHeight="1">
      <c r="A257" s="370"/>
      <c r="B257" s="370"/>
      <c r="C257" s="74" t="s">
        <v>148</v>
      </c>
      <c r="D257" s="100"/>
      <c r="E257" s="100"/>
      <c r="F257" s="100"/>
    </row>
    <row r="258" spans="1:6" ht="15.75">
      <c r="A258" s="370"/>
      <c r="B258" s="370"/>
      <c r="C258" s="68" t="s">
        <v>134</v>
      </c>
      <c r="D258" s="101">
        <v>1782</v>
      </c>
      <c r="E258" s="101">
        <v>1782</v>
      </c>
      <c r="F258" s="101">
        <v>1782</v>
      </c>
    </row>
    <row r="259" spans="1:6" ht="15.75">
      <c r="A259" s="370"/>
      <c r="B259" s="370"/>
      <c r="C259" s="68" t="s">
        <v>7</v>
      </c>
      <c r="D259" s="100"/>
      <c r="E259" s="100"/>
      <c r="F259" s="100"/>
    </row>
    <row r="260" spans="1:6" ht="38.25">
      <c r="A260" s="370"/>
      <c r="B260" s="370"/>
      <c r="C260" s="75" t="s">
        <v>146</v>
      </c>
      <c r="D260" s="100"/>
      <c r="E260" s="100"/>
      <c r="F260" s="100"/>
    </row>
    <row r="261" spans="1:6" ht="15.75">
      <c r="A261" s="370"/>
      <c r="B261" s="370"/>
      <c r="C261" s="68" t="s">
        <v>135</v>
      </c>
      <c r="D261" s="100"/>
      <c r="E261" s="100"/>
      <c r="F261" s="100"/>
    </row>
    <row r="262" spans="1:6" ht="15.75">
      <c r="A262" s="370"/>
      <c r="B262" s="370"/>
      <c r="C262" s="68" t="s">
        <v>149</v>
      </c>
      <c r="D262" s="100"/>
      <c r="E262" s="100"/>
      <c r="F262" s="100"/>
    </row>
    <row r="263" spans="1:6" ht="15.75">
      <c r="A263" s="196" t="s">
        <v>126</v>
      </c>
      <c r="B263" s="196"/>
      <c r="C263" s="77"/>
      <c r="D263" s="100"/>
      <c r="E263" s="100"/>
      <c r="F263" s="100"/>
    </row>
    <row r="264" spans="1:6" ht="15.75" customHeight="1">
      <c r="A264" s="369" t="s">
        <v>53</v>
      </c>
      <c r="B264" s="369" t="s">
        <v>180</v>
      </c>
      <c r="C264" s="73" t="s">
        <v>136</v>
      </c>
      <c r="D264" s="93">
        <f>D266</f>
        <v>328.1</v>
      </c>
      <c r="E264" s="93">
        <f>E266</f>
        <v>268.3</v>
      </c>
      <c r="F264" s="93">
        <f>F266</f>
        <v>268.3</v>
      </c>
    </row>
    <row r="265" spans="1:6" ht="15.75">
      <c r="A265" s="370"/>
      <c r="B265" s="370"/>
      <c r="C265" s="74" t="s">
        <v>148</v>
      </c>
      <c r="D265" s="100"/>
      <c r="E265" s="100"/>
      <c r="F265" s="100"/>
    </row>
    <row r="266" spans="1:6" ht="15.75">
      <c r="A266" s="370"/>
      <c r="B266" s="370"/>
      <c r="C266" s="68" t="s">
        <v>134</v>
      </c>
      <c r="D266" s="101">
        <v>328.1</v>
      </c>
      <c r="E266" s="101">
        <v>268.3</v>
      </c>
      <c r="F266" s="101">
        <v>268.3</v>
      </c>
    </row>
    <row r="267" spans="1:6" ht="15.75">
      <c r="A267" s="370"/>
      <c r="B267" s="370"/>
      <c r="C267" s="68" t="s">
        <v>7</v>
      </c>
      <c r="D267" s="100"/>
      <c r="E267" s="100"/>
      <c r="F267" s="100"/>
    </row>
    <row r="268" spans="1:6" ht="38.25">
      <c r="A268" s="370"/>
      <c r="B268" s="370"/>
      <c r="C268" s="75" t="s">
        <v>146</v>
      </c>
      <c r="D268" s="100"/>
      <c r="E268" s="100"/>
      <c r="F268" s="100"/>
    </row>
    <row r="269" spans="1:6" ht="15.75">
      <c r="A269" s="370"/>
      <c r="B269" s="370"/>
      <c r="C269" s="68" t="s">
        <v>135</v>
      </c>
      <c r="D269" s="100"/>
      <c r="E269" s="100"/>
      <c r="F269" s="100"/>
    </row>
    <row r="270" spans="1:6" ht="15.75">
      <c r="A270" s="370"/>
      <c r="B270" s="370"/>
      <c r="C270" s="68" t="s">
        <v>149</v>
      </c>
      <c r="D270" s="100"/>
      <c r="E270" s="100"/>
      <c r="F270" s="100"/>
    </row>
    <row r="271" spans="1:6" ht="15.75" customHeight="1">
      <c r="A271" s="369" t="s">
        <v>292</v>
      </c>
      <c r="B271" s="372" t="s">
        <v>293</v>
      </c>
      <c r="C271" s="73" t="s">
        <v>136</v>
      </c>
      <c r="D271" s="99">
        <f>D272+D273+D274+D275+D276+D277</f>
        <v>570</v>
      </c>
      <c r="E271" s="99">
        <f>E272+E273+E274+E275+E276+E277</f>
        <v>570</v>
      </c>
      <c r="F271" s="99">
        <f>F272+F273+F274+F275+F276+F277</f>
        <v>570</v>
      </c>
    </row>
    <row r="272" spans="1:6" ht="15.75">
      <c r="A272" s="370"/>
      <c r="B272" s="373"/>
      <c r="C272" s="74" t="s">
        <v>148</v>
      </c>
      <c r="D272" s="100"/>
      <c r="E272" s="100"/>
      <c r="F272" s="100"/>
    </row>
    <row r="273" spans="1:6" ht="15.75">
      <c r="A273" s="370"/>
      <c r="B273" s="373"/>
      <c r="C273" s="68" t="s">
        <v>134</v>
      </c>
      <c r="D273" s="100">
        <v>570</v>
      </c>
      <c r="E273" s="100">
        <v>570</v>
      </c>
      <c r="F273" s="100">
        <v>570</v>
      </c>
    </row>
    <row r="274" spans="1:6" ht="15.75">
      <c r="A274" s="370"/>
      <c r="B274" s="373"/>
      <c r="C274" s="68" t="s">
        <v>7</v>
      </c>
      <c r="D274" s="100"/>
      <c r="E274" s="100"/>
      <c r="F274" s="100"/>
    </row>
    <row r="275" spans="1:6" ht="38.25">
      <c r="A275" s="370"/>
      <c r="B275" s="373"/>
      <c r="C275" s="75" t="s">
        <v>146</v>
      </c>
      <c r="D275" s="100"/>
      <c r="E275" s="100"/>
      <c r="F275" s="100"/>
    </row>
    <row r="276" spans="1:6" ht="15.75">
      <c r="A276" s="370"/>
      <c r="B276" s="373"/>
      <c r="C276" s="68" t="s">
        <v>135</v>
      </c>
      <c r="D276" s="100"/>
      <c r="E276" s="100"/>
      <c r="F276" s="100"/>
    </row>
    <row r="277" spans="1:6" ht="15.75">
      <c r="A277" s="371"/>
      <c r="B277" s="374"/>
      <c r="C277" s="68" t="s">
        <v>149</v>
      </c>
      <c r="D277" s="100"/>
      <c r="E277" s="100"/>
      <c r="F277" s="100"/>
    </row>
    <row r="278" spans="1:6" ht="15.75">
      <c r="A278" s="369" t="s">
        <v>294</v>
      </c>
      <c r="B278" s="369" t="s">
        <v>295</v>
      </c>
      <c r="C278" s="73" t="s">
        <v>136</v>
      </c>
      <c r="D278" s="99">
        <f>D279+D280+D281+D282+D283+D284</f>
        <v>0</v>
      </c>
      <c r="E278" s="99">
        <f>E279+E280+E281+E282+E283+E284</f>
        <v>0</v>
      </c>
      <c r="F278" s="99">
        <f>F279+F280+F281+F282+F283+F284</f>
        <v>0</v>
      </c>
    </row>
    <row r="279" spans="1:6" ht="15.75" customHeight="1">
      <c r="A279" s="370"/>
      <c r="B279" s="370"/>
      <c r="C279" s="74" t="s">
        <v>148</v>
      </c>
      <c r="D279" s="100"/>
      <c r="E279" s="100"/>
      <c r="F279" s="100"/>
    </row>
    <row r="280" spans="1:6" ht="15.75">
      <c r="A280" s="370"/>
      <c r="B280" s="370"/>
      <c r="C280" s="68" t="s">
        <v>134</v>
      </c>
      <c r="D280" s="100"/>
      <c r="E280" s="100"/>
      <c r="F280" s="100"/>
    </row>
    <row r="281" spans="1:6" ht="15.75">
      <c r="A281" s="370"/>
      <c r="B281" s="370"/>
      <c r="C281" s="68" t="s">
        <v>7</v>
      </c>
      <c r="D281" s="100">
        <v>0</v>
      </c>
      <c r="E281" s="100">
        <v>0</v>
      </c>
      <c r="F281" s="100">
        <v>0</v>
      </c>
    </row>
    <row r="282" spans="1:6" ht="38.25">
      <c r="A282" s="370"/>
      <c r="B282" s="370"/>
      <c r="C282" s="75" t="s">
        <v>146</v>
      </c>
      <c r="D282" s="100"/>
      <c r="E282" s="100"/>
      <c r="F282" s="100"/>
    </row>
    <row r="283" spans="1:6" ht="15.75">
      <c r="A283" s="370"/>
      <c r="B283" s="370"/>
      <c r="C283" s="68" t="s">
        <v>135</v>
      </c>
      <c r="D283" s="100"/>
      <c r="E283" s="100"/>
      <c r="F283" s="100"/>
    </row>
    <row r="284" spans="1:6" ht="15.75">
      <c r="A284" s="371"/>
      <c r="B284" s="371"/>
      <c r="C284" s="68" t="s">
        <v>149</v>
      </c>
      <c r="D284" s="100"/>
      <c r="E284" s="100"/>
      <c r="F284" s="100"/>
    </row>
    <row r="285" spans="1:6" ht="15.75">
      <c r="A285" s="194"/>
      <c r="B285" s="194"/>
      <c r="C285" s="68"/>
      <c r="D285" s="100"/>
      <c r="E285" s="100"/>
      <c r="F285" s="100"/>
    </row>
    <row r="286" spans="1:6" ht="15.75" customHeight="1">
      <c r="A286" s="369" t="s">
        <v>296</v>
      </c>
      <c r="B286" s="369" t="s">
        <v>302</v>
      </c>
      <c r="C286" s="73" t="s">
        <v>136</v>
      </c>
      <c r="D286" s="99">
        <f>D287+D288+D289+D290+D291+D292</f>
        <v>0</v>
      </c>
      <c r="E286" s="99">
        <f>E287+E288+E289+E290+E291+E292</f>
        <v>0</v>
      </c>
      <c r="F286" s="99">
        <f>F287+F288+F289+F290+F291+F292</f>
        <v>0</v>
      </c>
    </row>
    <row r="287" spans="1:6" ht="15.75">
      <c r="A287" s="370"/>
      <c r="B287" s="370"/>
      <c r="C287" s="74" t="s">
        <v>148</v>
      </c>
      <c r="D287" s="100"/>
      <c r="E287" s="100"/>
      <c r="F287" s="100"/>
    </row>
    <row r="288" spans="1:6" ht="15.75">
      <c r="A288" s="370"/>
      <c r="B288" s="370"/>
      <c r="C288" s="68" t="s">
        <v>134</v>
      </c>
      <c r="D288" s="100"/>
      <c r="E288" s="100"/>
      <c r="F288" s="100"/>
    </row>
    <row r="289" spans="1:6" ht="15.75">
      <c r="A289" s="370"/>
      <c r="B289" s="370"/>
      <c r="C289" s="68" t="s">
        <v>7</v>
      </c>
      <c r="D289" s="100"/>
      <c r="E289" s="100"/>
      <c r="F289" s="100"/>
    </row>
    <row r="290" spans="1:6" ht="38.25">
      <c r="A290" s="370"/>
      <c r="B290" s="370"/>
      <c r="C290" s="75" t="s">
        <v>146</v>
      </c>
      <c r="D290" s="100"/>
      <c r="E290" s="100"/>
      <c r="F290" s="100"/>
    </row>
    <row r="291" spans="1:6" ht="15.75">
      <c r="A291" s="370"/>
      <c r="B291" s="370"/>
      <c r="C291" s="68" t="s">
        <v>135</v>
      </c>
      <c r="D291" s="100"/>
      <c r="E291" s="100"/>
      <c r="F291" s="100"/>
    </row>
    <row r="292" spans="1:6" ht="15.75">
      <c r="A292" s="371"/>
      <c r="B292" s="371"/>
      <c r="C292" s="68" t="s">
        <v>149</v>
      </c>
      <c r="D292" s="100"/>
      <c r="E292" s="100"/>
      <c r="F292" s="100"/>
    </row>
    <row r="293" spans="1:6" ht="15.75">
      <c r="A293" s="369" t="s">
        <v>336</v>
      </c>
      <c r="B293" s="372" t="s">
        <v>322</v>
      </c>
      <c r="C293" s="73" t="s">
        <v>136</v>
      </c>
      <c r="D293" s="100">
        <f>D294+D295+D296</f>
        <v>0</v>
      </c>
      <c r="E293" s="100">
        <f t="shared" ref="E293:F293" si="19">E294+E295+E296</f>
        <v>0</v>
      </c>
      <c r="F293" s="100">
        <f t="shared" si="19"/>
        <v>0</v>
      </c>
    </row>
    <row r="294" spans="1:6" ht="15.75" customHeight="1">
      <c r="A294" s="370"/>
      <c r="B294" s="373"/>
      <c r="C294" s="74" t="s">
        <v>148</v>
      </c>
      <c r="D294" s="166"/>
      <c r="E294" s="166"/>
      <c r="F294" s="166"/>
    </row>
    <row r="295" spans="1:6" ht="15.75">
      <c r="A295" s="370"/>
      <c r="B295" s="373"/>
      <c r="C295" s="68" t="s">
        <v>134</v>
      </c>
      <c r="D295" s="166"/>
      <c r="E295" s="166"/>
      <c r="F295" s="166"/>
    </row>
    <row r="296" spans="1:6" ht="15.75">
      <c r="A296" s="370"/>
      <c r="B296" s="373"/>
      <c r="C296" s="68" t="s">
        <v>7</v>
      </c>
      <c r="D296" s="166"/>
      <c r="E296" s="166"/>
      <c r="F296" s="166"/>
    </row>
    <row r="297" spans="1:6" ht="38.25">
      <c r="A297" s="370"/>
      <c r="B297" s="373"/>
      <c r="C297" s="75" t="s">
        <v>146</v>
      </c>
      <c r="D297" s="100"/>
      <c r="E297" s="100"/>
      <c r="F297" s="100"/>
    </row>
    <row r="298" spans="1:6" ht="15.75">
      <c r="A298" s="370"/>
      <c r="B298" s="373"/>
      <c r="C298" s="68" t="s">
        <v>135</v>
      </c>
      <c r="D298" s="100"/>
      <c r="E298" s="100"/>
      <c r="F298" s="100"/>
    </row>
    <row r="299" spans="1:6" ht="15.75">
      <c r="A299" s="371"/>
      <c r="B299" s="374"/>
      <c r="C299" s="68" t="s">
        <v>149</v>
      </c>
      <c r="D299" s="100"/>
      <c r="E299" s="100"/>
      <c r="F299" s="100"/>
    </row>
    <row r="300" spans="1:6" ht="15.75">
      <c r="A300" s="196" t="s">
        <v>126</v>
      </c>
      <c r="B300" s="196"/>
      <c r="C300" s="77"/>
      <c r="D300" s="100"/>
      <c r="E300" s="100"/>
      <c r="F300" s="100"/>
    </row>
    <row r="301" spans="1:6" ht="15.75">
      <c r="A301" s="375" t="s">
        <v>54</v>
      </c>
      <c r="B301" s="375" t="s">
        <v>426</v>
      </c>
      <c r="C301" s="63" t="s">
        <v>136</v>
      </c>
      <c r="D301" s="93">
        <f>D303+D304</f>
        <v>39458</v>
      </c>
      <c r="E301" s="93">
        <f>E303+E304</f>
        <v>39458</v>
      </c>
      <c r="F301" s="93">
        <f>F303+F304</f>
        <v>39458</v>
      </c>
    </row>
    <row r="302" spans="1:6" ht="15.75" customHeight="1">
      <c r="A302" s="376"/>
      <c r="B302" s="376"/>
      <c r="C302" s="64" t="s">
        <v>148</v>
      </c>
      <c r="D302" s="99"/>
      <c r="E302" s="99"/>
      <c r="F302" s="99"/>
    </row>
    <row r="303" spans="1:6" ht="15.75">
      <c r="A303" s="376"/>
      <c r="B303" s="376"/>
      <c r="C303" s="65" t="s">
        <v>134</v>
      </c>
      <c r="D303" s="93">
        <f t="shared" ref="D303:F304" si="20">D311+D319+D327</f>
        <v>88.5</v>
      </c>
      <c r="E303" s="93">
        <f t="shared" si="20"/>
        <v>88.5</v>
      </c>
      <c r="F303" s="93">
        <f t="shared" si="20"/>
        <v>88.5</v>
      </c>
    </row>
    <row r="304" spans="1:6" ht="15.75">
      <c r="A304" s="376"/>
      <c r="B304" s="376"/>
      <c r="C304" s="65" t="s">
        <v>7</v>
      </c>
      <c r="D304" s="99">
        <f t="shared" si="20"/>
        <v>39369.5</v>
      </c>
      <c r="E304" s="99">
        <f t="shared" si="20"/>
        <v>39369.5</v>
      </c>
      <c r="F304" s="99">
        <f t="shared" si="20"/>
        <v>39369.5</v>
      </c>
    </row>
    <row r="305" spans="1:6" ht="38.25">
      <c r="A305" s="376"/>
      <c r="B305" s="376"/>
      <c r="C305" s="66" t="s">
        <v>146</v>
      </c>
      <c r="D305" s="99"/>
      <c r="E305" s="99"/>
      <c r="F305" s="99"/>
    </row>
    <row r="306" spans="1:6" ht="15.75">
      <c r="A306" s="376"/>
      <c r="B306" s="376"/>
      <c r="C306" s="65" t="s">
        <v>135</v>
      </c>
      <c r="D306" s="100"/>
      <c r="E306" s="100"/>
      <c r="F306" s="100"/>
    </row>
    <row r="307" spans="1:6" ht="15.75">
      <c r="A307" s="376"/>
      <c r="B307" s="376"/>
      <c r="C307" s="65" t="s">
        <v>149</v>
      </c>
      <c r="D307" s="100"/>
      <c r="E307" s="100"/>
      <c r="F307" s="100"/>
    </row>
    <row r="308" spans="1:6" ht="15.75">
      <c r="A308" s="196" t="s">
        <v>126</v>
      </c>
      <c r="B308" s="196"/>
      <c r="C308" s="77"/>
      <c r="D308" s="100"/>
      <c r="E308" s="100"/>
      <c r="F308" s="100"/>
    </row>
    <row r="309" spans="1:6" ht="15.75">
      <c r="A309" s="369" t="s">
        <v>55</v>
      </c>
      <c r="B309" s="369" t="s">
        <v>181</v>
      </c>
      <c r="C309" s="73" t="s">
        <v>136</v>
      </c>
      <c r="D309" s="93">
        <f>D311+D312</f>
        <v>0</v>
      </c>
      <c r="E309" s="93">
        <f>E311+E312</f>
        <v>0</v>
      </c>
      <c r="F309" s="93">
        <f>F311+F312</f>
        <v>0</v>
      </c>
    </row>
    <row r="310" spans="1:6" ht="15.75" customHeight="1">
      <c r="A310" s="370"/>
      <c r="B310" s="370"/>
      <c r="C310" s="74" t="s">
        <v>148</v>
      </c>
      <c r="D310" s="100"/>
      <c r="E310" s="100"/>
      <c r="F310" s="100"/>
    </row>
    <row r="311" spans="1:6" ht="15.75">
      <c r="A311" s="370"/>
      <c r="B311" s="370"/>
      <c r="C311" s="68" t="s">
        <v>134</v>
      </c>
      <c r="D311" s="101"/>
      <c r="E311" s="101"/>
      <c r="F311" s="101"/>
    </row>
    <row r="312" spans="1:6" ht="15.75">
      <c r="A312" s="370"/>
      <c r="B312" s="370"/>
      <c r="C312" s="68" t="s">
        <v>7</v>
      </c>
      <c r="D312" s="101"/>
      <c r="E312" s="101"/>
      <c r="F312" s="101"/>
    </row>
    <row r="313" spans="1:6" ht="38.25">
      <c r="A313" s="370"/>
      <c r="B313" s="370"/>
      <c r="C313" s="75" t="s">
        <v>146</v>
      </c>
      <c r="D313" s="100"/>
      <c r="E313" s="100"/>
      <c r="F313" s="100"/>
    </row>
    <row r="314" spans="1:6" ht="15.75">
      <c r="A314" s="370"/>
      <c r="B314" s="370"/>
      <c r="C314" s="68" t="s">
        <v>135</v>
      </c>
      <c r="D314" s="100"/>
      <c r="E314" s="100"/>
      <c r="F314" s="100"/>
    </row>
    <row r="315" spans="1:6" ht="15.75">
      <c r="A315" s="370"/>
      <c r="B315" s="370"/>
      <c r="C315" s="68" t="s">
        <v>149</v>
      </c>
      <c r="D315" s="100"/>
      <c r="E315" s="100"/>
      <c r="F315" s="100"/>
    </row>
    <row r="316" spans="1:6" ht="15.75">
      <c r="A316" s="196" t="s">
        <v>126</v>
      </c>
      <c r="B316" s="196"/>
      <c r="C316" s="77"/>
      <c r="D316" s="100"/>
      <c r="E316" s="100"/>
      <c r="F316" s="100"/>
    </row>
    <row r="317" spans="1:6" ht="15.75">
      <c r="A317" s="369" t="s">
        <v>56</v>
      </c>
      <c r="B317" s="369" t="s">
        <v>442</v>
      </c>
      <c r="C317" s="73" t="s">
        <v>136</v>
      </c>
      <c r="D317" s="93">
        <f>D320+D319</f>
        <v>39434</v>
      </c>
      <c r="E317" s="93">
        <f t="shared" ref="E317:F317" si="21">E320+E319</f>
        <v>39434</v>
      </c>
      <c r="F317" s="93">
        <f t="shared" si="21"/>
        <v>39434</v>
      </c>
    </row>
    <row r="318" spans="1:6" ht="15.75" customHeight="1">
      <c r="A318" s="370"/>
      <c r="B318" s="370"/>
      <c r="C318" s="74" t="s">
        <v>148</v>
      </c>
      <c r="D318" s="100"/>
      <c r="E318" s="100"/>
      <c r="F318" s="100"/>
    </row>
    <row r="319" spans="1:6" ht="15.75">
      <c r="A319" s="370"/>
      <c r="B319" s="370"/>
      <c r="C319" s="68" t="s">
        <v>134</v>
      </c>
      <c r="D319" s="100">
        <v>88.5</v>
      </c>
      <c r="E319" s="100">
        <v>88.5</v>
      </c>
      <c r="F319" s="100">
        <v>88.5</v>
      </c>
    </row>
    <row r="320" spans="1:6" ht="15.75">
      <c r="A320" s="370"/>
      <c r="B320" s="370"/>
      <c r="C320" s="68" t="s">
        <v>7</v>
      </c>
      <c r="D320" s="101">
        <v>39345.5</v>
      </c>
      <c r="E320" s="101">
        <v>39345.5</v>
      </c>
      <c r="F320" s="101">
        <v>39345.5</v>
      </c>
    </row>
    <row r="321" spans="1:9" ht="38.25">
      <c r="A321" s="370"/>
      <c r="B321" s="370"/>
      <c r="C321" s="75" t="s">
        <v>146</v>
      </c>
      <c r="D321" s="100"/>
      <c r="E321" s="100"/>
      <c r="F321" s="100"/>
    </row>
    <row r="322" spans="1:9" ht="15.75">
      <c r="A322" s="370"/>
      <c r="B322" s="370"/>
      <c r="C322" s="68" t="s">
        <v>135</v>
      </c>
      <c r="D322" s="100"/>
      <c r="E322" s="100"/>
      <c r="F322" s="100"/>
    </row>
    <row r="323" spans="1:9" ht="15.75">
      <c r="A323" s="370"/>
      <c r="B323" s="370"/>
      <c r="C323" s="68" t="s">
        <v>149</v>
      </c>
      <c r="D323" s="100"/>
      <c r="E323" s="100"/>
      <c r="F323" s="100"/>
    </row>
    <row r="324" spans="1:9" ht="15.75">
      <c r="A324" s="196" t="s">
        <v>126</v>
      </c>
      <c r="B324" s="196"/>
      <c r="C324" s="77"/>
      <c r="D324" s="100"/>
      <c r="E324" s="100"/>
      <c r="F324" s="100"/>
    </row>
    <row r="325" spans="1:9" ht="15.75" customHeight="1">
      <c r="A325" s="369" t="s">
        <v>57</v>
      </c>
      <c r="B325" s="369" t="s">
        <v>414</v>
      </c>
      <c r="C325" s="73" t="s">
        <v>136</v>
      </c>
      <c r="D325" s="93">
        <f>D328</f>
        <v>24</v>
      </c>
      <c r="E325" s="93">
        <f>E328</f>
        <v>24</v>
      </c>
      <c r="F325" s="93">
        <f>F328</f>
        <v>24</v>
      </c>
    </row>
    <row r="326" spans="1:9" ht="15.75">
      <c r="A326" s="370"/>
      <c r="B326" s="370"/>
      <c r="C326" s="74" t="s">
        <v>148</v>
      </c>
      <c r="D326" s="100"/>
      <c r="E326" s="100"/>
      <c r="F326" s="100"/>
    </row>
    <row r="327" spans="1:9" ht="15.75">
      <c r="A327" s="370"/>
      <c r="B327" s="370"/>
      <c r="C327" s="68" t="s">
        <v>134</v>
      </c>
      <c r="D327" s="100"/>
      <c r="E327" s="100"/>
      <c r="F327" s="100"/>
    </row>
    <row r="328" spans="1:9" ht="15.75">
      <c r="A328" s="370"/>
      <c r="B328" s="370"/>
      <c r="C328" s="68" t="s">
        <v>7</v>
      </c>
      <c r="D328" s="101">
        <v>24</v>
      </c>
      <c r="E328" s="101">
        <v>24</v>
      </c>
      <c r="F328" s="101">
        <v>24</v>
      </c>
    </row>
    <row r="329" spans="1:9" ht="38.25">
      <c r="A329" s="370"/>
      <c r="B329" s="370"/>
      <c r="C329" s="75" t="s">
        <v>146</v>
      </c>
      <c r="D329" s="100"/>
      <c r="E329" s="100"/>
      <c r="F329" s="100"/>
    </row>
    <row r="330" spans="1:9" ht="15.75">
      <c r="A330" s="370"/>
      <c r="B330" s="370"/>
      <c r="C330" s="68" t="s">
        <v>135</v>
      </c>
      <c r="D330" s="100"/>
      <c r="E330" s="100"/>
      <c r="F330" s="100"/>
    </row>
    <row r="331" spans="1:9" ht="15.75">
      <c r="A331" s="370"/>
      <c r="B331" s="370"/>
      <c r="C331" s="68" t="s">
        <v>149</v>
      </c>
      <c r="D331" s="100"/>
      <c r="E331" s="100"/>
      <c r="F331" s="100"/>
    </row>
    <row r="332" spans="1:9" ht="15.75">
      <c r="A332" s="196" t="s">
        <v>126</v>
      </c>
      <c r="B332" s="196"/>
      <c r="C332" s="77"/>
      <c r="D332" s="100"/>
      <c r="E332" s="100"/>
      <c r="F332" s="100"/>
    </row>
    <row r="333" spans="1:9" ht="31.5">
      <c r="A333" s="79" t="s">
        <v>123</v>
      </c>
      <c r="B333" s="80" t="s">
        <v>443</v>
      </c>
      <c r="C333" s="81"/>
      <c r="D333" s="174"/>
      <c r="F333" s="174" t="s">
        <v>357</v>
      </c>
      <c r="I333" s="82"/>
    </row>
    <row r="334" spans="1:9" ht="22.5">
      <c r="A334" s="79"/>
      <c r="B334" s="255" t="s">
        <v>3</v>
      </c>
      <c r="C334" s="83" t="s">
        <v>122</v>
      </c>
      <c r="D334" s="176" t="s">
        <v>120</v>
      </c>
      <c r="F334" s="177" t="s">
        <v>119</v>
      </c>
      <c r="I334" s="82"/>
    </row>
    <row r="335" spans="1:9" ht="18.75">
      <c r="A335" s="82"/>
      <c r="B335" s="83"/>
      <c r="C335" s="81"/>
      <c r="D335" s="178"/>
      <c r="F335" s="178"/>
      <c r="I335" s="82"/>
    </row>
    <row r="336" spans="1:9" ht="31.5">
      <c r="A336" s="79" t="s">
        <v>121</v>
      </c>
      <c r="B336" s="80" t="s">
        <v>443</v>
      </c>
      <c r="C336" s="81"/>
      <c r="D336" s="174"/>
      <c r="F336" s="174" t="s">
        <v>358</v>
      </c>
      <c r="I336" s="82"/>
    </row>
    <row r="337" spans="1:9" ht="22.5">
      <c r="A337" s="79"/>
      <c r="B337" s="255" t="s">
        <v>3</v>
      </c>
      <c r="C337" s="79"/>
      <c r="D337" s="176" t="s">
        <v>120</v>
      </c>
      <c r="F337" s="177" t="s">
        <v>119</v>
      </c>
      <c r="I337" s="82"/>
    </row>
  </sheetData>
  <mergeCells count="88">
    <mergeCell ref="A208:A214"/>
    <mergeCell ref="B208:B214"/>
    <mergeCell ref="B271:B277"/>
    <mergeCell ref="A271:A277"/>
    <mergeCell ref="A264:A270"/>
    <mergeCell ref="B264:B270"/>
    <mergeCell ref="A216:A222"/>
    <mergeCell ref="B216:B222"/>
    <mergeCell ref="A224:A230"/>
    <mergeCell ref="B224:B230"/>
    <mergeCell ref="A232:A238"/>
    <mergeCell ref="B232:B238"/>
    <mergeCell ref="A240:A246"/>
    <mergeCell ref="B240:B246"/>
    <mergeCell ref="A248:A254"/>
    <mergeCell ref="B248:B254"/>
    <mergeCell ref="A184:A190"/>
    <mergeCell ref="B184:B190"/>
    <mergeCell ref="A192:A198"/>
    <mergeCell ref="B192:B198"/>
    <mergeCell ref="A200:A206"/>
    <mergeCell ref="B200:B206"/>
    <mergeCell ref="A160:A166"/>
    <mergeCell ref="B160:B166"/>
    <mergeCell ref="A168:A174"/>
    <mergeCell ref="B168:B174"/>
    <mergeCell ref="A176:A182"/>
    <mergeCell ref="B176:B182"/>
    <mergeCell ref="A116:A122"/>
    <mergeCell ref="B95:B101"/>
    <mergeCell ref="B102:B108"/>
    <mergeCell ref="B109:B115"/>
    <mergeCell ref="B116:B122"/>
    <mergeCell ref="A88:A94"/>
    <mergeCell ref="B88:B94"/>
    <mergeCell ref="A95:A101"/>
    <mergeCell ref="A102:A108"/>
    <mergeCell ref="A109:A115"/>
    <mergeCell ref="B80:B86"/>
    <mergeCell ref="C6:C7"/>
    <mergeCell ref="A31:A37"/>
    <mergeCell ref="B31:B37"/>
    <mergeCell ref="A9:A15"/>
    <mergeCell ref="B9:B15"/>
    <mergeCell ref="A17:A23"/>
    <mergeCell ref="A24:A30"/>
    <mergeCell ref="B6:B7"/>
    <mergeCell ref="A73:A79"/>
    <mergeCell ref="B73:B79"/>
    <mergeCell ref="A38:A44"/>
    <mergeCell ref="A4:F4"/>
    <mergeCell ref="A123:A129"/>
    <mergeCell ref="B123:B129"/>
    <mergeCell ref="A152:A158"/>
    <mergeCell ref="B152:B158"/>
    <mergeCell ref="A6:A7"/>
    <mergeCell ref="A59:A65"/>
    <mergeCell ref="B59:B65"/>
    <mergeCell ref="B38:B44"/>
    <mergeCell ref="A45:A51"/>
    <mergeCell ref="B45:B51"/>
    <mergeCell ref="A52:A58"/>
    <mergeCell ref="B52:B58"/>
    <mergeCell ref="A66:A72"/>
    <mergeCell ref="B66:B72"/>
    <mergeCell ref="A80:A86"/>
    <mergeCell ref="A256:A262"/>
    <mergeCell ref="B256:B262"/>
    <mergeCell ref="A325:A331"/>
    <mergeCell ref="B325:B331"/>
    <mergeCell ref="A278:A284"/>
    <mergeCell ref="B278:B284"/>
    <mergeCell ref="A293:A299"/>
    <mergeCell ref="B293:B299"/>
    <mergeCell ref="A301:A307"/>
    <mergeCell ref="B301:B307"/>
    <mergeCell ref="A286:A292"/>
    <mergeCell ref="B286:B292"/>
    <mergeCell ref="A309:A315"/>
    <mergeCell ref="B309:B315"/>
    <mergeCell ref="A317:A323"/>
    <mergeCell ref="B317:B323"/>
    <mergeCell ref="A130:A136"/>
    <mergeCell ref="B130:B136"/>
    <mergeCell ref="B137:B143"/>
    <mergeCell ref="A137:A143"/>
    <mergeCell ref="B144:B150"/>
    <mergeCell ref="A144:A150"/>
  </mergeCells>
  <phoneticPr fontId="2" type="noConversion"/>
  <printOptions horizontalCentered="1"/>
  <pageMargins left="0.39370078740157483" right="0.39370078740157483" top="0.55118110236220474" bottom="0.55118110236220474" header="0.27559055118110237" footer="0.27559055118110237"/>
  <pageSetup paperSize="9" scale="73" firstPageNumber="163" fitToHeight="0" orientation="landscape" r:id="rId1"/>
  <headerFooter scaleWithDoc="0"/>
  <rowBreaks count="2" manualBreakCount="2">
    <brk id="30" max="16383" man="1"/>
    <brk id="5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табл3</vt:lpstr>
      <vt:lpstr>табл9</vt:lpstr>
      <vt:lpstr>табл10</vt:lpstr>
      <vt:lpstr>табл11</vt:lpstr>
      <vt:lpstr>табл12</vt:lpstr>
      <vt:lpstr>табл11!Заголовки_для_печати</vt:lpstr>
      <vt:lpstr>табл12!Заголовки_для_печати</vt:lpstr>
      <vt:lpstr>табл3!Заголовки_для_печати</vt:lpstr>
      <vt:lpstr>табл9!Заголовки_для_печати</vt:lpstr>
      <vt:lpstr>табл12!Область_печати</vt:lpstr>
      <vt:lpstr>табл3!Область_печати</vt:lpstr>
      <vt:lpstr>табл9!Область_печати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smolofeeva</cp:lastModifiedBy>
  <cp:lastPrinted>2025-02-13T11:16:54Z</cp:lastPrinted>
  <dcterms:created xsi:type="dcterms:W3CDTF">2005-05-11T09:34:44Z</dcterms:created>
  <dcterms:modified xsi:type="dcterms:W3CDTF">2025-02-14T05:30:52Z</dcterms:modified>
</cp:coreProperties>
</file>