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75" windowWidth="11340" windowHeight="6795" tabRatio="694" activeTab="1"/>
  </bookViews>
  <sheets>
    <sheet name="табл1Паспорт ГП" sheetId="60" r:id="rId1"/>
    <sheet name="табл 10" sheetId="62" r:id="rId2"/>
    <sheet name="табл3" sheetId="44" r:id="rId3"/>
    <sheet name="табл4" sheetId="45" r:id="rId4"/>
  </sheets>
  <definedNames>
    <definedName name="_xlnm._FilterDatabase" localSheetId="2" hidden="1">табл3!$A$9:$I$28</definedName>
    <definedName name="_xlnm.Print_Titles" localSheetId="0">'табл1Паспорт ГП'!$9:$11</definedName>
    <definedName name="_xlnm.Print_Titles" localSheetId="2">табл3!$6:$8</definedName>
    <definedName name="_xlnm.Print_Titles" localSheetId="3">табл4!$6:$7</definedName>
    <definedName name="_xlnm.Print_Area" localSheetId="1">'табл 10'!$A$1:$I$40</definedName>
    <definedName name="_xlnm.Print_Area" localSheetId="0">'табл1Паспорт ГП'!$A$1:$B$20</definedName>
    <definedName name="_xlnm.Print_Area" localSheetId="2">табл3!$A$1:$P$30</definedName>
    <definedName name="_xlnm.Print_Area" localSheetId="3">табл4!$A$1:$N$57</definedName>
  </definedNames>
  <calcPr calcId="125725"/>
</workbook>
</file>

<file path=xl/calcChain.xml><?xml version="1.0" encoding="utf-8"?>
<calcChain xmlns="http://schemas.openxmlformats.org/spreadsheetml/2006/main">
  <c r="N26" i="45"/>
  <c r="N27"/>
  <c r="N28"/>
  <c r="N29"/>
  <c r="N30"/>
  <c r="N31"/>
  <c r="N33"/>
  <c r="N34"/>
  <c r="N35"/>
  <c r="N36"/>
  <c r="N37"/>
  <c r="N38"/>
  <c r="N47"/>
  <c r="N48"/>
  <c r="N49"/>
  <c r="N50"/>
  <c r="N51"/>
  <c r="N52"/>
  <c r="N45"/>
  <c r="N44"/>
  <c r="N43"/>
  <c r="N42"/>
  <c r="N41"/>
  <c r="N40"/>
  <c r="M32"/>
  <c r="M39"/>
  <c r="P27" i="44"/>
  <c r="P24"/>
  <c r="P23"/>
  <c r="P21"/>
  <c r="P20"/>
  <c r="P18"/>
  <c r="P17"/>
  <c r="O15"/>
  <c r="O10" s="1"/>
  <c r="O14"/>
  <c r="O9" s="1"/>
  <c r="M23" i="45" l="1"/>
  <c r="M15" s="1"/>
  <c r="M22" l="1"/>
  <c r="M14" s="1"/>
  <c r="M21" l="1"/>
  <c r="M13" s="1"/>
  <c r="M20" l="1"/>
  <c r="M12" s="1"/>
  <c r="M19" l="1"/>
  <c r="M11" s="1"/>
  <c r="M25" l="1"/>
  <c r="M18"/>
  <c r="M17" l="1"/>
  <c r="M10"/>
  <c r="M9" s="1"/>
  <c r="L15" i="44"/>
  <c r="J14"/>
  <c r="L18" i="45"/>
  <c r="L19"/>
  <c r="L20"/>
  <c r="K18"/>
  <c r="K19"/>
  <c r="K20"/>
  <c r="J20"/>
  <c r="J19"/>
  <c r="J18"/>
  <c r="I20"/>
  <c r="I19"/>
  <c r="I18"/>
  <c r="H18"/>
  <c r="H19"/>
  <c r="H20"/>
  <c r="J22"/>
  <c r="I22"/>
  <c r="H22"/>
  <c r="N15" i="44"/>
  <c r="N10" s="1"/>
  <c r="N14"/>
  <c r="N9" s="1"/>
  <c r="M15"/>
  <c r="M14"/>
  <c r="L14"/>
  <c r="K15"/>
  <c r="K14"/>
  <c r="J15"/>
  <c r="H15"/>
  <c r="H14"/>
  <c r="G15"/>
  <c r="G14"/>
  <c r="F15"/>
  <c r="F14"/>
  <c r="I14"/>
  <c r="I15"/>
  <c r="E26"/>
  <c r="P26" s="1"/>
  <c r="L39" i="45"/>
  <c r="K39" l="1"/>
  <c r="N39" s="1"/>
  <c r="E32"/>
  <c r="F32"/>
  <c r="G32"/>
  <c r="H32"/>
  <c r="I32"/>
  <c r="J32"/>
  <c r="K32"/>
  <c r="L32"/>
  <c r="L25"/>
  <c r="K25"/>
  <c r="L23"/>
  <c r="L15" s="1"/>
  <c r="L22"/>
  <c r="L14" s="1"/>
  <c r="L21"/>
  <c r="L13" s="1"/>
  <c r="L12"/>
  <c r="L11"/>
  <c r="L10"/>
  <c r="L17" l="1"/>
  <c r="L9"/>
  <c r="K22" l="1"/>
  <c r="K14" s="1"/>
  <c r="I25"/>
  <c r="J25"/>
  <c r="I23"/>
  <c r="I15" s="1"/>
  <c r="J23"/>
  <c r="J15" s="1"/>
  <c r="K23"/>
  <c r="K15" s="1"/>
  <c r="I14"/>
  <c r="J14"/>
  <c r="I21"/>
  <c r="J21"/>
  <c r="K21"/>
  <c r="K13" s="1"/>
  <c r="K12"/>
  <c r="K11"/>
  <c r="K10"/>
  <c r="M9" i="44"/>
  <c r="I17" i="45" l="1"/>
  <c r="J17"/>
  <c r="K17"/>
  <c r="K9"/>
  <c r="M10" i="44"/>
  <c r="H23" i="45"/>
  <c r="H15" s="1"/>
  <c r="H12"/>
  <c r="H11"/>
  <c r="H10"/>
  <c r="H14"/>
  <c r="I10"/>
  <c r="F15"/>
  <c r="F46"/>
  <c r="E46"/>
  <c r="D46"/>
  <c r="D32"/>
  <c r="N32" s="1"/>
  <c r="G10" i="44"/>
  <c r="H10"/>
  <c r="F9"/>
  <c r="H9"/>
  <c r="F10"/>
  <c r="J10"/>
  <c r="K10"/>
  <c r="L10"/>
  <c r="G20" i="45"/>
  <c r="G12" s="1"/>
  <c r="E20"/>
  <c r="E12" s="1"/>
  <c r="E25"/>
  <c r="F25"/>
  <c r="G25"/>
  <c r="E19"/>
  <c r="E11" s="1"/>
  <c r="E18"/>
  <c r="E10" s="1"/>
  <c r="E23"/>
  <c r="E21"/>
  <c r="E13" s="1"/>
  <c r="E22"/>
  <c r="E14" s="1"/>
  <c r="F21"/>
  <c r="F22"/>
  <c r="G18"/>
  <c r="G10" s="1"/>
  <c r="G19"/>
  <c r="G11" s="1"/>
  <c r="G21"/>
  <c r="G13" s="1"/>
  <c r="G22"/>
  <c r="G14" s="1"/>
  <c r="G23"/>
  <c r="G15" s="1"/>
  <c r="D20"/>
  <c r="N20" s="1"/>
  <c r="F12"/>
  <c r="D18"/>
  <c r="N18" s="1"/>
  <c r="D19"/>
  <c r="D21"/>
  <c r="D22"/>
  <c r="D23"/>
  <c r="N23" s="1"/>
  <c r="F10"/>
  <c r="F11"/>
  <c r="F13"/>
  <c r="J11"/>
  <c r="J13"/>
  <c r="H21"/>
  <c r="H13" s="1"/>
  <c r="H25"/>
  <c r="D25"/>
  <c r="N25" s="1"/>
  <c r="I10" i="44"/>
  <c r="L9"/>
  <c r="K9"/>
  <c r="J9"/>
  <c r="I9"/>
  <c r="E15"/>
  <c r="P15" s="1"/>
  <c r="E14"/>
  <c r="P14" s="1"/>
  <c r="J12" i="45"/>
  <c r="N21" l="1"/>
  <c r="N22"/>
  <c r="N19"/>
  <c r="N46"/>
  <c r="D15"/>
  <c r="D11"/>
  <c r="D13"/>
  <c r="D12"/>
  <c r="N12" s="1"/>
  <c r="D14"/>
  <c r="E10" i="44"/>
  <c r="P10" s="1"/>
  <c r="E9"/>
  <c r="F17" i="45"/>
  <c r="D17"/>
  <c r="E17"/>
  <c r="I13"/>
  <c r="I11"/>
  <c r="J10"/>
  <c r="J9" s="1"/>
  <c r="H9"/>
  <c r="G9"/>
  <c r="H17"/>
  <c r="G17"/>
  <c r="D10"/>
  <c r="N10" s="1"/>
  <c r="G9" i="44"/>
  <c r="E15" i="45"/>
  <c r="E9" s="1"/>
  <c r="F14"/>
  <c r="F9" s="1"/>
  <c r="N17" l="1"/>
  <c r="P9" i="44"/>
  <c r="N14" i="45"/>
  <c r="N13"/>
  <c r="N15"/>
  <c r="N11"/>
  <c r="N9"/>
  <c r="I9"/>
  <c r="D9"/>
</calcChain>
</file>

<file path=xl/sharedStrings.xml><?xml version="1.0" encoding="utf-8"?>
<sst xmlns="http://schemas.openxmlformats.org/spreadsheetml/2006/main" count="244" uniqueCount="154">
  <si>
    <t>в том числе:</t>
  </si>
  <si>
    <t>Таблица 1</t>
  </si>
  <si>
    <t>всего</t>
  </si>
  <si>
    <t>№ п/п</t>
  </si>
  <si>
    <t>1</t>
  </si>
  <si>
    <t>Таблица 4</t>
  </si>
  <si>
    <t>2</t>
  </si>
  <si>
    <t>Ед. измерения</t>
  </si>
  <si>
    <t>…..</t>
  </si>
  <si>
    <t>Статус</t>
  </si>
  <si>
    <t xml:space="preserve">Основное мероприятие 1.1 </t>
  </si>
  <si>
    <t xml:space="preserve">Основное мероприятие 1.2 </t>
  </si>
  <si>
    <t>областной бюджет</t>
  </si>
  <si>
    <t>юридические лица</t>
  </si>
  <si>
    <t>всего, в том числе:</t>
  </si>
  <si>
    <t>Источники ресурсного обеспечения</t>
  </si>
  <si>
    <t xml:space="preserve">территориальные              государственные внебюджетные фонды                        </t>
  </si>
  <si>
    <t>в том числе по ГРБС:</t>
  </si>
  <si>
    <t xml:space="preserve">федеральный бюджет </t>
  </si>
  <si>
    <r>
      <t xml:space="preserve">юридические лица </t>
    </r>
    <r>
      <rPr>
        <vertAlign val="superscript"/>
        <sz val="10"/>
        <rFont val="Times New Roman"/>
        <family val="1"/>
        <charset val="204"/>
      </rPr>
      <t>1</t>
    </r>
  </si>
  <si>
    <t>физические лица</t>
  </si>
  <si>
    <t>_____________________________</t>
  </si>
  <si>
    <t>тысячах рублей с точностью до второго знака после запятой</t>
  </si>
  <si>
    <t>Таблица 3</t>
  </si>
  <si>
    <t>Основное 
мероприятие 1.1</t>
  </si>
  <si>
    <t>Основное 
мероприятие 1.2</t>
  </si>
  <si>
    <t>Приложение 2
к Порядку принятия решений о разработке муниципальных программ Аннинского муниципального района, их формировании и реализации</t>
  </si>
  <si>
    <t>Ответственный исполнитель муниципальной программы</t>
  </si>
  <si>
    <t>Исполнители муниципальной программы</t>
  </si>
  <si>
    <t>Основные разработчики муниципальной программы</t>
  </si>
  <si>
    <t xml:space="preserve">Подпрограммы муниципальной программы и основные мероприятия </t>
  </si>
  <si>
    <t>Цель муниципальной программы</t>
  </si>
  <si>
    <t>Задачи муниципальной программы</t>
  </si>
  <si>
    <t>Целевые индикаторы и показатели муниципальной программы</t>
  </si>
  <si>
    <t>Этапы и сроки реализации муниципальной программы</t>
  </si>
  <si>
    <r>
      <t xml:space="preserve">Объемы и источники финансирования муниципальной программы (в действующих ценах каждого года реализации муниципальной программы) </t>
    </r>
    <r>
      <rPr>
        <vertAlign val="superscript"/>
        <sz val="14"/>
        <rFont val="Times New Roman"/>
        <family val="1"/>
        <charset val="204"/>
      </rPr>
      <t>1</t>
    </r>
  </si>
  <si>
    <t>Ожидаемые конечные результаты реализации муниципальной программы</t>
  </si>
  <si>
    <r>
      <rPr>
        <vertAlign val="superscript"/>
        <sz val="10"/>
        <rFont val="Times New Roman"/>
        <family val="1"/>
        <charset val="204"/>
      </rPr>
      <t>1</t>
    </r>
    <r>
      <rPr>
        <sz val="10"/>
        <rFont val="Times New Roman"/>
        <family val="1"/>
        <charset val="204"/>
      </rPr>
      <t xml:space="preserve"> В разрезе подпрограмм муниципальной программы. Объем финансирования указывается в</t>
    </r>
  </si>
  <si>
    <t>МУНИЦИПАЛЬНАЯ ПРОГРАММА</t>
  </si>
  <si>
    <t xml:space="preserve">Наименование муниципальной программы, подпрограммы, основного мероприятия </t>
  </si>
  <si>
    <t>Оценка расходов по годам реализации муниципальной программы, тыс. руб.</t>
  </si>
  <si>
    <t>районный бюджет</t>
  </si>
  <si>
    <t>Наименование ответственного исполнителя, исполнителя - главного распорядителя средств районного бюджета (далее - ГРБС)</t>
  </si>
  <si>
    <t>Расходы районного бюджета по годам реализации муниципальной программы, тыс. руб.</t>
  </si>
  <si>
    <t>ПАСПОРТ
муниципальной программы Аннинского муниципального района Воронежской области
____________________________________________________________________</t>
  </si>
  <si>
    <t xml:space="preserve">Основное мероприятие 1.3 </t>
  </si>
  <si>
    <t>2015
(второй год реализации)</t>
  </si>
  <si>
    <t xml:space="preserve">2016
(третий год реализации) </t>
  </si>
  <si>
    <t xml:space="preserve">2017
(четвертый год реализации) </t>
  </si>
  <si>
    <t xml:space="preserve">2018
(пятый год реализации) </t>
  </si>
  <si>
    <t xml:space="preserve">2019
(шестой год реализации) </t>
  </si>
  <si>
    <t xml:space="preserve">2020
(седьмой год реализации) </t>
  </si>
  <si>
    <t>"Материально-техническое и финансовое обеспечение деятельности МКУ ИКЦ"</t>
  </si>
  <si>
    <t>ответственный исполнитель Администрация Аннинского муниципального района</t>
  </si>
  <si>
    <t xml:space="preserve">Финансовое обеспечение и прогнозная (справочная) оценка расходов федерального, областного и районного бюджета, бюджетов территориальных государственных внебюджетных фондов, юридических и физических лиц на реализацию муниципальной программы Аннинского муниципального района
"Развитие сельского хозяйства Аннинского муниципального района"  </t>
  </si>
  <si>
    <t>Основное 
мероприятие 1.3</t>
  </si>
  <si>
    <t>ПОДПРОГРАММА 6</t>
  </si>
  <si>
    <t>ПОДПРОГРАММА 7</t>
  </si>
  <si>
    <t>2014г
(первый год реализации - ожидаемое выполнение)</t>
  </si>
  <si>
    <t>2014
(первый год реализации ожидаемое выполнение)</t>
  </si>
  <si>
    <t>0</t>
  </si>
  <si>
    <t>3200,801</t>
  </si>
  <si>
    <t>131,493</t>
  </si>
  <si>
    <t>Таблица 10</t>
  </si>
  <si>
    <t>Наименование показателя (индикатора)</t>
  </si>
  <si>
    <t>Значения показателей (индикаторов) муниципальной программы, подпрограммы, основного мероприятия</t>
  </si>
  <si>
    <t>Обоснование отклонений значений показателя (индикатора) на конец отчетного года (при наличии)</t>
  </si>
  <si>
    <t>отчетный год</t>
  </si>
  <si>
    <t>план</t>
  </si>
  <si>
    <t>факт</t>
  </si>
  <si>
    <t>МУНИЦИПАЛЬНАЯ ПРОГРАММА "Развитие сельского хозяйства Аннинского муниципального района на 2013-2020годы"</t>
  </si>
  <si>
    <t>рентабельность сельскохозяйственных организаций</t>
  </si>
  <si>
    <t>%</t>
  </si>
  <si>
    <t>средмесячная номинальная заработная плата в сельском хозяйстве (по с/х организациям, не относящимся к субъектам малого предпринимательства</t>
  </si>
  <si>
    <t>руб</t>
  </si>
  <si>
    <t>ПОДПРОГРАММА 1 "Развитие подотрасли растениеводства, переработки и реализации продукции растениеводства"</t>
  </si>
  <si>
    <t>производство  зерновых и зернобобовых</t>
  </si>
  <si>
    <t>тыс.тонн</t>
  </si>
  <si>
    <t>производство сахарной свеклы</t>
  </si>
  <si>
    <t>производство картофеля</t>
  </si>
  <si>
    <t>внесение минеральных удобрений</t>
  </si>
  <si>
    <t>тыс.тонн д.в.</t>
  </si>
  <si>
    <t>внесение органических удобрений</t>
  </si>
  <si>
    <t>ПОДПРОГРАММА 2 " Развитие подотрасли животноводства, переработки и реализации продукции животноводства"</t>
  </si>
  <si>
    <t>тонн</t>
  </si>
  <si>
    <t>ПОДПРОГРАММА 3 " Развитие мясного скотоводства"</t>
  </si>
  <si>
    <t>ПОДПРОГРАММА 4 " Поддержка малых форм хозяйствования"</t>
  </si>
  <si>
    <t>га</t>
  </si>
  <si>
    <t>ПОДПРОГРАММА 5 " Техническая и технологическая модернизация, инновационное развитие"</t>
  </si>
  <si>
    <t>приобретение с/х техники:</t>
  </si>
  <si>
    <t>-тракторы</t>
  </si>
  <si>
    <t>- зерноуборочные комбайны</t>
  </si>
  <si>
    <t>кв.м</t>
  </si>
  <si>
    <t>единиц</t>
  </si>
  <si>
    <t>ПОДПРОГРАММА 7 " Материально-техническое и финансовое обеспечение деятельности МКУ"ИКЦ"</t>
  </si>
  <si>
    <t>Оказание консультационных услуг</t>
  </si>
  <si>
    <t>тыс.руб</t>
  </si>
  <si>
    <t>Производство молока в СХП</t>
  </si>
  <si>
    <t>производство скота и птицы на убой в СХП</t>
  </si>
  <si>
    <t>т.тонн</t>
  </si>
  <si>
    <t xml:space="preserve"> Администрация Аннинского муниципального района</t>
  </si>
  <si>
    <t>Обеспечение продовольственной независимости, насыщение регионального рынка продукцией, произведенной в районе, импортозамещение;  повышение конкурентоспособности сельскохозяйственной продукции на внутреннем и внешнем рынках в рамках вступления России во Всемирную торговую организацию;  повышение финансовой устойчивости предприятий агропромышленного комплекса; устойчивое развитие сельских территорий; воспроизводство и повышение эффективности использования в сельском хозяйстве земельных и других ресурсов, экологизация производства.</t>
  </si>
  <si>
    <t>7290,9</t>
  </si>
  <si>
    <t>производство подсолнечника,соя</t>
  </si>
  <si>
    <t>7</t>
  </si>
  <si>
    <t>Оказание платных услуг</t>
  </si>
  <si>
    <t>Стимулирование роста производства основных видов сельскохозяйственной продукции, производства пищевых продуктов; осуществление противоэпизоотических мероприятий в отношении карантинных и особо опасных болезней животных; поддержка развития инфраструктуры агропромышленного рынка; поддержка малых форм хозяйствования;  повышение уровня рентабельностм в сельском хозяйстве для обеспечения его устойчивого развития;  повышение качества жизни сельского населения; стимулирование инновационной деятельности и инновационного развития агропромышленного комплекса; развитие биотехнологий; создание условий для эффективного использования земель сельскохозяйственного назначения; развитие мелиорации сельскохозяйственных земель; повышение плодородия почв до оптимального уровня.</t>
  </si>
  <si>
    <t>индекс производства продукции сельского хозяйства в хозяйствах всех категорий; индекс физического объема инвестиций в основной капитал сельского хозяйства; рентабельность сельскохозяйственных организаций; среднемесячная номинальная заработная плата в сельском хозяйстве</t>
  </si>
  <si>
    <t>Подпрограмма №1 "Развитие подотрасли растениеводства, переработки и реализации продукции животноводства. Подпрограмма №2 "Развитие подотрасли животноводства, переработки и реализации продукции животноводства." Подпрограмма №3 "Развитие мясного животноводства". Подпрограмма №4 "Подддержка малых форм хозяйствования". Подпрограмма №5 "Техническая и технологическая модернизация, инновационное развитие. Подпрограмма "6 "Устойчивое развитие сельских территорий на 2010-2017годы и на период до 2020года". Подпрограмма №7 "Материально-техническое и финансовое обеспечение деятельности МКУ "ИКЦ"</t>
  </si>
  <si>
    <t>Заместитель главы Аннинского муниципального района                                              Н.В.Винникова</t>
  </si>
  <si>
    <t>* Валовый сбор без учета ЛПХ</t>
  </si>
  <si>
    <t xml:space="preserve">2021
(восьмой год реализации) </t>
  </si>
  <si>
    <t>итого</t>
  </si>
  <si>
    <t xml:space="preserve">2018                            
(пятый год реализации) </t>
  </si>
  <si>
    <t>2013-2027годы</t>
  </si>
  <si>
    <t>93,3</t>
  </si>
  <si>
    <t>2866</t>
  </si>
  <si>
    <t>23</t>
  </si>
  <si>
    <t>5</t>
  </si>
  <si>
    <t xml:space="preserve">2022 (девятый год реализации) </t>
  </si>
  <si>
    <t>"Развитие сельского хозяйства Аннинского муниципального района на 2013-2027годы"</t>
  </si>
  <si>
    <t xml:space="preserve">2022
(девятый год реализации) </t>
  </si>
  <si>
    <t xml:space="preserve">Расходы районного бюджета на реализацию муниципальной программы Аннинского муниципального района                                                                             "Развитие сельского хозяйства Аннинского муниципального района"                                 </t>
  </si>
  <si>
    <t>«Комплексное развитие сельских территорий Аннинского муниципального района на 2020-2027годы»</t>
  </si>
  <si>
    <t>Создание условий для обеспечения доступным комфортным жильем сельского населения</t>
  </si>
  <si>
    <t>Создание и развитие инфраструктуры на сельских территориях</t>
  </si>
  <si>
    <t xml:space="preserve"> Развитие рынка труда (кадрового потенциала) на сельских территориях</t>
  </si>
  <si>
    <t>600</t>
  </si>
  <si>
    <t>Развитие рынка труда (кадрового потенциала) на сельских территориях</t>
  </si>
  <si>
    <t>ПОДПРОГРАММА 6 «Комплексное развитие сельских территорий Аннинского муниципального района на 2020-2027годы»</t>
  </si>
  <si>
    <t>Увеличение производства продукции сельского хозяйствав хозяйствах всех категорийк 2027 году по отношению к 2012году на 26,1%; обеспечение среднегодового темпа прироста объема инвестиций в основной капитал сельского хозяйства в размере не менее 5,0%; повышение уровня рентабельности с/х организаций до 20% (сучетом субсидий); доведение соотношения уровней заработной платы в сельском хозяйстве и в среднем по экономике региона до 70%</t>
  </si>
  <si>
    <t>Муниципальное казенное учреждение «Информационно-консультационный центр»</t>
  </si>
  <si>
    <t>Сведения
о достижении значений показателей (индикаторов) реализации муниципальной программы Аннинского муниципального района
"Развитие сельского хозяйства Аннинского муниципального района на 2013-2020годы"
по состоянию на 1 января 2024 года</t>
  </si>
  <si>
    <r>
      <t xml:space="preserve">год, предшествующий отчетному </t>
    </r>
    <r>
      <rPr>
        <sz val="12"/>
        <rFont val="Times New Roman"/>
        <family val="1"/>
        <charset val="204"/>
      </rPr>
      <t xml:space="preserve">
</t>
    </r>
  </si>
  <si>
    <t>18,28</t>
  </si>
  <si>
    <t>52000</t>
  </si>
  <si>
    <t xml:space="preserve">      </t>
  </si>
  <si>
    <t xml:space="preserve">  подс 60,9, соя 39,8</t>
  </si>
  <si>
    <t>с учетом ЦЧ АПК</t>
  </si>
  <si>
    <t>96,3</t>
  </si>
  <si>
    <t>1800</t>
  </si>
  <si>
    <t>2560</t>
  </si>
  <si>
    <t>259</t>
  </si>
  <si>
    <t>160</t>
  </si>
  <si>
    <t>100</t>
  </si>
  <si>
    <t xml:space="preserve">2023
(десятый год реализации) </t>
  </si>
  <si>
    <t>исполнитель Структурное подразделение (отдел программ и развития сельской территории) администрации Аннинского муниципального района, муниципальное казенное учреждение «Информационно-консультационный центр»</t>
  </si>
  <si>
    <t>54</t>
  </si>
  <si>
    <t>14</t>
  </si>
  <si>
    <t>площадь земельных участков, оформленных в собственность КФХ</t>
  </si>
  <si>
    <t>24</t>
  </si>
  <si>
    <t xml:space="preserve">2023 (десятый год реализации) </t>
  </si>
  <si>
    <t>291</t>
  </si>
  <si>
    <t xml:space="preserve"> Всего по программе районный бюджет: 2014г 3043,2т.руб, 2015г -2836,97т.руб., 2016г- 4596,99т.руб, 2017г -5020т.руб, 2018г- 6103т.руб, 2019г - 7290т.руб, 2020г - 9285,00т.руб.,  2021г - 10112,00т.руб, 2022г - 12425,28т.руб., 2023г - 14772,30т.руб.   Подпрограмма №6 «Комплексное развитие сельских территорий Аннинского муниципального района на 2020-2027годы»(районный бюджет) 2014г-321,02тыс.руб; 2015г- 155,52тыс.руб; 2016г-131,49тыс.руб; 2017г - 90,00тыс.руб, 2018г-54,00тыс.руб, 2019г-0,00тыс.руб, 2020г -300,00тыс.руб., 2021г-1257,00тыс.руб, 2022г -500,44тыс.руб., 2023г - 671,70тыс. руб. Подпрограмма №7 " Материально- техническое и финансовое обеспечение деятельности МКУ ИКЦ"  2014г-2722,02тыс.руб; 2015г- 2681,45тыс.руб; 2016г-4465,50тыс.руб; 2017г - 4930,00тыс.руб, 2018г-6049,30тыс.руб, 2019г-7290,90тыс.руб, 2020г -8985,00тыс.руб.,2021г-8855,00тыс.руб, 2022г -11924,84тыс.руб., 2023г - 14100,60тыс.руб.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</si>
</sst>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#,##0.000"/>
  </numFmts>
  <fonts count="28"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trike/>
      <sz val="14"/>
      <name val="Calibri"/>
      <family val="2"/>
      <charset val="204"/>
    </font>
    <font>
      <strike/>
      <sz val="16"/>
      <name val="Times New Roman"/>
      <family val="1"/>
      <charset val="204"/>
    </font>
    <font>
      <sz val="14"/>
      <name val="Calibri"/>
      <family val="2"/>
      <charset val="204"/>
    </font>
    <font>
      <strike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trike/>
      <sz val="14"/>
      <name val="Calibri"/>
      <family val="2"/>
      <charset val="204"/>
    </font>
    <font>
      <sz val="16"/>
      <color indexed="8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7" fillId="0" borderId="0"/>
    <xf numFmtId="164" fontId="11" fillId="0" borderId="0" applyFont="0" applyFill="0" applyBorder="0" applyAlignment="0" applyProtection="0"/>
  </cellStyleXfs>
  <cellXfs count="183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/>
    <xf numFmtId="0" fontId="3" fillId="0" borderId="0" xfId="0" applyFont="1"/>
    <xf numFmtId="0" fontId="0" fillId="0" borderId="0" xfId="0" applyFont="1"/>
    <xf numFmtId="49" fontId="1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0" fontId="8" fillId="0" borderId="0" xfId="0" applyFont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8" fillId="0" borderId="0" xfId="0" applyFont="1" applyFill="1"/>
    <xf numFmtId="0" fontId="9" fillId="0" borderId="1" xfId="0" applyFont="1" applyFill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0" fontId="1" fillId="2" borderId="0" xfId="0" applyFont="1" applyFill="1" applyBorder="1" applyAlignment="1">
      <alignment vertical="center" wrapText="1"/>
    </xf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1" applyFont="1"/>
    <xf numFmtId="4" fontId="10" fillId="0" borderId="0" xfId="1" applyNumberFormat="1" applyFont="1"/>
    <xf numFmtId="0" fontId="4" fillId="0" borderId="1" xfId="0" applyFont="1" applyBorder="1" applyAlignment="1">
      <alignment horizontal="left" vertical="top" wrapText="1"/>
    </xf>
    <xf numFmtId="49" fontId="4" fillId="0" borderId="1" xfId="0" applyNumberFormat="1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top" wrapText="1"/>
    </xf>
    <xf numFmtId="0" fontId="6" fillId="0" borderId="0" xfId="0" applyFont="1" applyAlignment="1"/>
    <xf numFmtId="0" fontId="6" fillId="0" borderId="0" xfId="0" applyFont="1" applyAlignment="1">
      <alignment vertical="top"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1" fillId="2" borderId="1" xfId="0" applyFont="1" applyFill="1" applyBorder="1" applyAlignment="1">
      <alignment horizontal="centerContinuous" vertical="center" wrapText="1"/>
    </xf>
    <xf numFmtId="0" fontId="9" fillId="0" borderId="0" xfId="0" applyFont="1" applyFill="1" applyAlignment="1">
      <alignment horizontal="centerContinuous" vertical="center" wrapText="1"/>
    </xf>
    <xf numFmtId="0" fontId="12" fillId="0" borderId="0" xfId="0" applyFont="1" applyFill="1" applyAlignment="1">
      <alignment horizontal="centerContinuous" vertical="center" wrapText="1"/>
    </xf>
    <xf numFmtId="0" fontId="0" fillId="2" borderId="0" xfId="0" applyFont="1" applyFill="1"/>
    <xf numFmtId="0" fontId="7" fillId="2" borderId="1" xfId="1" applyFont="1" applyFill="1" applyBorder="1" applyAlignment="1">
      <alignment wrapText="1"/>
    </xf>
    <xf numFmtId="0" fontId="12" fillId="0" borderId="0" xfId="0" applyFont="1" applyFill="1" applyAlignment="1">
      <alignment vertical="top" wrapText="1"/>
    </xf>
    <xf numFmtId="0" fontId="12" fillId="0" borderId="0" xfId="0" applyFont="1" applyFill="1" applyAlignment="1">
      <alignment horizontal="right" vertical="top" wrapText="1"/>
    </xf>
    <xf numFmtId="0" fontId="4" fillId="0" borderId="0" xfId="0" applyFont="1" applyAlignment="1"/>
    <xf numFmtId="0" fontId="4" fillId="0" borderId="0" xfId="0" applyFont="1" applyAlignment="1">
      <alignment vertical="top"/>
    </xf>
    <xf numFmtId="0" fontId="7" fillId="0" borderId="0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14" fillId="0" borderId="0" xfId="1" applyFont="1"/>
    <xf numFmtId="0" fontId="15" fillId="0" borderId="0" xfId="1" applyFont="1" applyAlignment="1">
      <alignment horizontal="center"/>
    </xf>
    <xf numFmtId="4" fontId="14" fillId="0" borderId="0" xfId="1" applyNumberFormat="1" applyFont="1"/>
    <xf numFmtId="0" fontId="16" fillId="0" borderId="0" xfId="1" applyFont="1"/>
    <xf numFmtId="0" fontId="15" fillId="0" borderId="0" xfId="1" applyFont="1" applyAlignment="1"/>
    <xf numFmtId="0" fontId="14" fillId="0" borderId="2" xfId="1" applyFont="1" applyBorder="1"/>
    <xf numFmtId="4" fontId="14" fillId="0" borderId="0" xfId="1" applyNumberFormat="1" applyFont="1" applyBorder="1"/>
    <xf numFmtId="0" fontId="14" fillId="0" borderId="0" xfId="1" applyFont="1" applyBorder="1"/>
    <xf numFmtId="4" fontId="7" fillId="0" borderId="1" xfId="1" applyNumberFormat="1" applyFont="1" applyBorder="1" applyAlignment="1">
      <alignment horizontal="right" wrapText="1"/>
    </xf>
    <xf numFmtId="4" fontId="18" fillId="0" borderId="1" xfId="1" applyNumberFormat="1" applyFont="1" applyBorder="1" applyAlignment="1">
      <alignment horizontal="right" wrapText="1"/>
    </xf>
    <xf numFmtId="0" fontId="19" fillId="0" borderId="0" xfId="1" applyFont="1" applyAlignment="1">
      <alignment horizontal="right"/>
    </xf>
    <xf numFmtId="0" fontId="7" fillId="0" borderId="1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3" fontId="7" fillId="0" borderId="1" xfId="1" applyNumberFormat="1" applyFont="1" applyBorder="1" applyAlignment="1">
      <alignment horizontal="center" vertical="center"/>
    </xf>
    <xf numFmtId="4" fontId="18" fillId="0" borderId="1" xfId="1" applyNumberFormat="1" applyFont="1" applyBorder="1" applyAlignment="1">
      <alignment horizont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wrapText="1"/>
    </xf>
    <xf numFmtId="165" fontId="18" fillId="0" borderId="1" xfId="1" applyNumberFormat="1" applyFont="1" applyBorder="1" applyAlignment="1">
      <alignment horizontal="center" wrapText="1"/>
    </xf>
    <xf numFmtId="2" fontId="1" fillId="0" borderId="1" xfId="0" applyNumberFormat="1" applyFont="1" applyFill="1" applyBorder="1" applyAlignment="1">
      <alignment horizontal="center" wrapText="1"/>
    </xf>
    <xf numFmtId="0" fontId="12" fillId="2" borderId="0" xfId="0" applyFont="1" applyFill="1"/>
    <xf numFmtId="0" fontId="23" fillId="0" borderId="0" xfId="0" applyFont="1" applyFill="1" applyAlignment="1">
      <alignment horizontal="left"/>
    </xf>
    <xf numFmtId="0" fontId="1" fillId="2" borderId="8" xfId="0" applyFont="1" applyFill="1" applyBorder="1" applyAlignment="1">
      <alignment vertical="center" wrapText="1"/>
    </xf>
    <xf numFmtId="0" fontId="3" fillId="0" borderId="9" xfId="0" applyFont="1" applyBorder="1"/>
    <xf numFmtId="0" fontId="1" fillId="0" borderId="4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wrapText="1"/>
    </xf>
    <xf numFmtId="2" fontId="1" fillId="2" borderId="3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left"/>
    </xf>
    <xf numFmtId="49" fontId="26" fillId="2" borderId="5" xfId="0" applyNumberFormat="1" applyFont="1" applyFill="1" applyBorder="1" applyAlignment="1">
      <alignment vertical="distributed" wrapText="1"/>
    </xf>
    <xf numFmtId="49" fontId="26" fillId="2" borderId="6" xfId="0" applyNumberFormat="1" applyFont="1" applyFill="1" applyBorder="1" applyAlignment="1">
      <alignment vertical="distributed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2" fontId="1" fillId="0" borderId="3" xfId="0" applyNumberFormat="1" applyFont="1" applyFill="1" applyBorder="1" applyAlignment="1">
      <alignment horizontal="center" wrapText="1"/>
    </xf>
    <xf numFmtId="0" fontId="8" fillId="0" borderId="12" xfId="0" applyFont="1" applyBorder="1" applyAlignment="1">
      <alignment horizontal="left" wrapText="1"/>
    </xf>
    <xf numFmtId="2" fontId="1" fillId="0" borderId="13" xfId="0" applyNumberFormat="1" applyFont="1" applyFill="1" applyBorder="1" applyAlignment="1">
      <alignment horizontal="center" wrapText="1"/>
    </xf>
    <xf numFmtId="2" fontId="1" fillId="0" borderId="12" xfId="0" applyNumberFormat="1" applyFont="1" applyFill="1" applyBorder="1" applyAlignment="1">
      <alignment horizontal="center" wrapText="1"/>
    </xf>
    <xf numFmtId="2" fontId="1" fillId="0" borderId="14" xfId="0" applyNumberFormat="1" applyFont="1" applyFill="1" applyBorder="1" applyAlignment="1">
      <alignment horizontal="center" wrapText="1"/>
    </xf>
    <xf numFmtId="2" fontId="1" fillId="0" borderId="16" xfId="0" applyNumberFormat="1" applyFont="1" applyFill="1" applyBorder="1" applyAlignment="1">
      <alignment horizontal="center" wrapText="1"/>
    </xf>
    <xf numFmtId="49" fontId="4" fillId="0" borderId="17" xfId="0" applyNumberFormat="1" applyFont="1" applyFill="1" applyBorder="1" applyAlignment="1">
      <alignment horizontal="left" wrapText="1"/>
    </xf>
    <xf numFmtId="2" fontId="1" fillId="0" borderId="18" xfId="0" applyNumberFormat="1" applyFont="1" applyFill="1" applyBorder="1" applyAlignment="1">
      <alignment horizontal="center" wrapText="1"/>
    </xf>
    <xf numFmtId="2" fontId="1" fillId="0" borderId="17" xfId="0" applyNumberFormat="1" applyFont="1" applyFill="1" applyBorder="1" applyAlignment="1">
      <alignment horizontal="center" wrapText="1"/>
    </xf>
    <xf numFmtId="2" fontId="1" fillId="0" borderId="19" xfId="0" applyNumberFormat="1" applyFont="1" applyFill="1" applyBorder="1" applyAlignment="1">
      <alignment horizontal="center" wrapText="1"/>
    </xf>
    <xf numFmtId="2" fontId="1" fillId="0" borderId="12" xfId="1" applyNumberFormat="1" applyFont="1" applyFill="1" applyBorder="1" applyAlignment="1">
      <alignment horizontal="center" vertical="center" wrapText="1"/>
    </xf>
    <xf numFmtId="2" fontId="1" fillId="2" borderId="13" xfId="0" applyNumberFormat="1" applyFont="1" applyFill="1" applyBorder="1" applyAlignment="1">
      <alignment horizontal="center" wrapText="1"/>
    </xf>
    <xf numFmtId="2" fontId="1" fillId="0" borderId="7" xfId="0" applyNumberFormat="1" applyFont="1" applyFill="1" applyBorder="1" applyAlignment="1">
      <alignment horizontal="center" wrapText="1"/>
    </xf>
    <xf numFmtId="2" fontId="1" fillId="0" borderId="4" xfId="0" applyNumberFormat="1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2" fontId="1" fillId="2" borderId="12" xfId="0" applyNumberFormat="1" applyFont="1" applyFill="1" applyBorder="1" applyAlignment="1">
      <alignment horizontal="center" wrapText="1"/>
    </xf>
    <xf numFmtId="2" fontId="18" fillId="0" borderId="1" xfId="0" applyNumberFormat="1" applyFont="1" applyFill="1" applyBorder="1" applyAlignment="1">
      <alignment horizontal="right" wrapText="1"/>
    </xf>
    <xf numFmtId="2" fontId="18" fillId="0" borderId="1" xfId="1" applyNumberFormat="1" applyFont="1" applyBorder="1" applyAlignment="1">
      <alignment horizontal="right" wrapText="1"/>
    </xf>
    <xf numFmtId="2" fontId="18" fillId="0" borderId="12" xfId="0" applyNumberFormat="1" applyFont="1" applyFill="1" applyBorder="1" applyAlignment="1">
      <alignment horizontal="right" wrapText="1"/>
    </xf>
    <xf numFmtId="2" fontId="21" fillId="0" borderId="0" xfId="1" applyNumberFormat="1" applyFont="1"/>
    <xf numFmtId="2" fontId="18" fillId="0" borderId="1" xfId="1" applyNumberFormat="1" applyFont="1" applyBorder="1" applyAlignment="1">
      <alignment horizontal="center" wrapText="1"/>
    </xf>
    <xf numFmtId="2" fontId="7" fillId="0" borderId="1" xfId="1" applyNumberFormat="1" applyFont="1" applyBorder="1" applyAlignment="1">
      <alignment horizontal="right" wrapText="1"/>
    </xf>
    <xf numFmtId="2" fontId="14" fillId="0" borderId="0" xfId="1" applyNumberFormat="1" applyFont="1"/>
    <xf numFmtId="2" fontId="7" fillId="0" borderId="1" xfId="1" applyNumberFormat="1" applyFont="1" applyBorder="1" applyAlignment="1">
      <alignment horizontal="center" wrapText="1"/>
    </xf>
    <xf numFmtId="2" fontId="18" fillId="0" borderId="1" xfId="1" applyNumberFormat="1" applyFont="1" applyFill="1" applyBorder="1" applyAlignment="1">
      <alignment horizontal="right" wrapText="1"/>
    </xf>
    <xf numFmtId="2" fontId="7" fillId="0" borderId="1" xfId="1" applyNumberFormat="1" applyFont="1" applyFill="1" applyBorder="1" applyAlignment="1">
      <alignment horizontal="right" wrapText="1"/>
    </xf>
    <xf numFmtId="2" fontId="1" fillId="0" borderId="23" xfId="0" applyNumberFormat="1" applyFont="1" applyFill="1" applyBorder="1" applyAlignment="1">
      <alignment horizontal="center" wrapText="1"/>
    </xf>
    <xf numFmtId="2" fontId="1" fillId="0" borderId="27" xfId="0" applyNumberFormat="1" applyFont="1" applyFill="1" applyBorder="1" applyAlignment="1">
      <alignment horizontal="center" wrapText="1"/>
    </xf>
    <xf numFmtId="0" fontId="20" fillId="0" borderId="9" xfId="1" applyFont="1" applyBorder="1" applyAlignment="1">
      <alignment vertical="center" wrapText="1"/>
    </xf>
    <xf numFmtId="49" fontId="24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vertical="center" wrapText="1"/>
    </xf>
    <xf numFmtId="2" fontId="1" fillId="0" borderId="2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left" wrapText="1"/>
    </xf>
    <xf numFmtId="2" fontId="1" fillId="2" borderId="4" xfId="0" applyNumberFormat="1" applyFont="1" applyFill="1" applyBorder="1" applyAlignment="1">
      <alignment horizontal="center" wrapText="1"/>
    </xf>
    <xf numFmtId="2" fontId="1" fillId="0" borderId="29" xfId="0" applyNumberFormat="1" applyFont="1" applyFill="1" applyBorder="1" applyAlignment="1">
      <alignment horizontal="center" wrapText="1"/>
    </xf>
    <xf numFmtId="49" fontId="1" fillId="2" borderId="30" xfId="0" applyNumberFormat="1" applyFont="1" applyFill="1" applyBorder="1" applyAlignment="1">
      <alignment horizontal="left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49" fontId="4" fillId="0" borderId="31" xfId="0" applyNumberFormat="1" applyFont="1" applyFill="1" applyBorder="1" applyAlignment="1">
      <alignment horizontal="left" wrapText="1"/>
    </xf>
    <xf numFmtId="2" fontId="1" fillId="0" borderId="31" xfId="0" applyNumberFormat="1" applyFont="1" applyFill="1" applyBorder="1" applyAlignment="1">
      <alignment horizontal="center" wrapText="1"/>
    </xf>
    <xf numFmtId="2" fontId="1" fillId="0" borderId="32" xfId="0" applyNumberFormat="1" applyFont="1" applyFill="1" applyBorder="1" applyAlignment="1">
      <alignment horizontal="center" wrapText="1"/>
    </xf>
    <xf numFmtId="2" fontId="1" fillId="0" borderId="33" xfId="0" applyNumberFormat="1" applyFont="1" applyFill="1" applyBorder="1" applyAlignment="1">
      <alignment horizontal="center" wrapText="1"/>
    </xf>
    <xf numFmtId="0" fontId="1" fillId="0" borderId="31" xfId="0" applyFont="1" applyBorder="1" applyAlignment="1">
      <alignment horizontal="center" vertical="top" wrapText="1"/>
    </xf>
    <xf numFmtId="49" fontId="4" fillId="0" borderId="31" xfId="0" applyNumberFormat="1" applyFont="1" applyFill="1" applyBorder="1" applyAlignment="1">
      <alignment horizontal="left" vertical="top" wrapText="1"/>
    </xf>
    <xf numFmtId="2" fontId="1" fillId="0" borderId="34" xfId="0" applyNumberFormat="1" applyFont="1" applyFill="1" applyBorder="1" applyAlignment="1">
      <alignment horizontal="center" wrapText="1"/>
    </xf>
    <xf numFmtId="2" fontId="1" fillId="0" borderId="35" xfId="0" applyNumberFormat="1" applyFont="1" applyFill="1" applyBorder="1" applyAlignment="1">
      <alignment horizont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NumberFormat="1" applyFont="1" applyFill="1"/>
    <xf numFmtId="0" fontId="0" fillId="0" borderId="0" xfId="0" applyNumberFormat="1" applyFill="1" applyAlignment="1">
      <alignment horizontal="center"/>
    </xf>
    <xf numFmtId="0" fontId="0" fillId="0" borderId="0" xfId="0" applyNumberFormat="1" applyFill="1"/>
    <xf numFmtId="0" fontId="0" fillId="0" borderId="0" xfId="0" applyFill="1"/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0" xfId="0" applyFont="1"/>
    <xf numFmtId="0" fontId="22" fillId="0" borderId="0" xfId="1" applyFont="1" applyAlignment="1"/>
    <xf numFmtId="0" fontId="12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left"/>
    </xf>
    <xf numFmtId="49" fontId="24" fillId="0" borderId="7" xfId="0" applyNumberFormat="1" applyFont="1" applyFill="1" applyBorder="1" applyAlignment="1">
      <alignment vertical="center" wrapText="1"/>
    </xf>
    <xf numFmtId="0" fontId="25" fillId="0" borderId="0" xfId="0" applyFont="1" applyFill="1" applyAlignment="1">
      <alignment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49" fontId="24" fillId="0" borderId="2" xfId="0" applyNumberFormat="1" applyFont="1" applyFill="1" applyBorder="1" applyAlignment="1">
      <alignment horizontal="left"/>
    </xf>
    <xf numFmtId="49" fontId="24" fillId="0" borderId="5" xfId="0" applyNumberFormat="1" applyFont="1" applyFill="1" applyBorder="1" applyAlignment="1">
      <alignment horizontal="left"/>
    </xf>
    <xf numFmtId="49" fontId="24" fillId="0" borderId="6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left"/>
    </xf>
    <xf numFmtId="0" fontId="24" fillId="2" borderId="5" xfId="0" applyFont="1" applyFill="1" applyBorder="1" applyAlignment="1">
      <alignment horizontal="left"/>
    </xf>
    <xf numFmtId="0" fontId="24" fillId="2" borderId="6" xfId="0" applyFont="1" applyFill="1" applyBorder="1" applyAlignment="1">
      <alignment horizontal="left"/>
    </xf>
    <xf numFmtId="0" fontId="7" fillId="0" borderId="1" xfId="1" applyFont="1" applyBorder="1" applyAlignment="1">
      <alignment horizontal="center" vertical="top" wrapText="1"/>
    </xf>
    <xf numFmtId="4" fontId="7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left" vertical="center" wrapText="1"/>
    </xf>
    <xf numFmtId="49" fontId="1" fillId="0" borderId="15" xfId="0" applyNumberFormat="1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left" vertical="center" wrapText="1"/>
    </xf>
    <xf numFmtId="49" fontId="1" fillId="2" borderId="15" xfId="0" applyNumberFormat="1" applyFont="1" applyFill="1" applyBorder="1" applyAlignment="1">
      <alignment horizontal="left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left" vertical="center" wrapText="1"/>
    </xf>
    <xf numFmtId="49" fontId="1" fillId="0" borderId="21" xfId="0" applyNumberFormat="1" applyFont="1" applyFill="1" applyBorder="1" applyAlignment="1">
      <alignment horizontal="left" vertical="center" wrapText="1"/>
    </xf>
    <xf numFmtId="49" fontId="1" fillId="0" borderId="22" xfId="0" applyNumberFormat="1" applyFont="1" applyFill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49" fontId="1" fillId="0" borderId="24" xfId="0" applyNumberFormat="1" applyFont="1" applyFill="1" applyBorder="1" applyAlignment="1">
      <alignment horizontal="left" vertical="center" wrapText="1"/>
    </xf>
    <xf numFmtId="49" fontId="1" fillId="0" borderId="25" xfId="0" applyNumberFormat="1" applyFont="1" applyFill="1" applyBorder="1" applyAlignment="1">
      <alignment horizontal="left" vertical="center" wrapText="1"/>
    </xf>
    <xf numFmtId="49" fontId="1" fillId="0" borderId="26" xfId="0" applyNumberFormat="1" applyFont="1" applyFill="1" applyBorder="1" applyAlignment="1">
      <alignment horizontal="left"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H20"/>
  <sheetViews>
    <sheetView view="pageBreakPreview" topLeftCell="A13" zoomScale="130" zoomScaleSheetLayoutView="130" workbookViewId="0">
      <selection activeCell="B16" sqref="B16"/>
    </sheetView>
  </sheetViews>
  <sheetFormatPr defaultRowHeight="12.75"/>
  <cols>
    <col min="1" max="1" width="45" customWidth="1"/>
    <col min="2" max="2" width="104" customWidth="1"/>
    <col min="6" max="6" width="27.7109375" customWidth="1"/>
  </cols>
  <sheetData>
    <row r="1" spans="1:8" ht="18.75">
      <c r="A1" s="23"/>
      <c r="B1" s="23"/>
    </row>
    <row r="2" spans="1:8" ht="56.25">
      <c r="A2" s="24"/>
      <c r="B2" s="34" t="s">
        <v>26</v>
      </c>
    </row>
    <row r="3" spans="1:8" ht="18.75">
      <c r="A3" s="24"/>
      <c r="B3" s="34"/>
    </row>
    <row r="4" spans="1:8" ht="18.75">
      <c r="A4" s="24"/>
      <c r="B4" s="35" t="s">
        <v>1</v>
      </c>
    </row>
    <row r="5" spans="1:8" ht="18.75">
      <c r="A5" s="24"/>
      <c r="B5" s="35"/>
    </row>
    <row r="6" spans="1:8" ht="56.25">
      <c r="A6" s="31" t="s">
        <v>44</v>
      </c>
      <c r="B6" s="31"/>
    </row>
    <row r="7" spans="1:8" ht="37.5">
      <c r="A7" s="39" t="s">
        <v>27</v>
      </c>
      <c r="B7" s="33" t="s">
        <v>100</v>
      </c>
    </row>
    <row r="8" spans="1:8" s="4" customFormat="1" ht="60" customHeight="1">
      <c r="A8" s="39" t="s">
        <v>28</v>
      </c>
      <c r="B8" s="33" t="s">
        <v>131</v>
      </c>
    </row>
    <row r="9" spans="1:8" s="4" customFormat="1" ht="37.5">
      <c r="A9" s="39" t="s">
        <v>29</v>
      </c>
      <c r="B9" s="39" t="s">
        <v>100</v>
      </c>
    </row>
    <row r="10" spans="1:8" s="4" customFormat="1" ht="114.75" customHeight="1">
      <c r="A10" s="39" t="s">
        <v>30</v>
      </c>
      <c r="B10" s="71" t="s">
        <v>108</v>
      </c>
      <c r="C10" s="68"/>
      <c r="D10" s="68"/>
      <c r="E10" s="68"/>
      <c r="F10" s="68"/>
      <c r="G10" s="68"/>
      <c r="H10" s="69"/>
    </row>
    <row r="11" spans="1:8" s="12" customFormat="1" ht="104.25" customHeight="1">
      <c r="A11" s="39" t="s">
        <v>31</v>
      </c>
      <c r="B11" s="70" t="s">
        <v>101</v>
      </c>
    </row>
    <row r="12" spans="1:8" s="28" customFormat="1" ht="146.25" customHeight="1">
      <c r="A12" s="39" t="s">
        <v>32</v>
      </c>
      <c r="B12" s="71" t="s">
        <v>106</v>
      </c>
    </row>
    <row r="13" spans="1:8" s="28" customFormat="1" ht="49.5" customHeight="1">
      <c r="A13" s="39" t="s">
        <v>33</v>
      </c>
      <c r="B13" s="71" t="s">
        <v>107</v>
      </c>
    </row>
    <row r="14" spans="1:8" s="4" customFormat="1" ht="37.5">
      <c r="A14" s="39" t="s">
        <v>34</v>
      </c>
      <c r="B14" s="5" t="s">
        <v>114</v>
      </c>
    </row>
    <row r="15" spans="1:8" s="4" customFormat="1" ht="159" customHeight="1">
      <c r="A15" s="39" t="s">
        <v>35</v>
      </c>
      <c r="B15" s="103" t="s">
        <v>153</v>
      </c>
    </row>
    <row r="16" spans="1:8" s="32" customFormat="1" ht="84" customHeight="1">
      <c r="A16" s="39" t="s">
        <v>36</v>
      </c>
      <c r="B16" s="103" t="s">
        <v>130</v>
      </c>
    </row>
    <row r="17" spans="1:2" s="32" customFormat="1" ht="18.75">
      <c r="A17" s="38" t="s">
        <v>21</v>
      </c>
      <c r="B17"/>
    </row>
    <row r="18" spans="1:2" ht="15.75">
      <c r="A18" s="37" t="s">
        <v>37</v>
      </c>
    </row>
    <row r="19" spans="1:2">
      <c r="A19" s="37" t="s">
        <v>22</v>
      </c>
      <c r="B19" s="36"/>
    </row>
    <row r="20" spans="1:2">
      <c r="B20" s="36"/>
    </row>
  </sheetData>
  <phoneticPr fontId="2" type="noConversion"/>
  <printOptions horizontalCentered="1"/>
  <pageMargins left="0.39370078740157483" right="0.39370078740157483" top="0.55118110236220474" bottom="0.55118110236220474" header="0.27559055118110237" footer="0.27559055118110237"/>
  <pageSetup paperSize="9" scale="65" firstPageNumber="163" fitToHeight="0" orientation="portrait" r:id="rId1"/>
  <headerFooter differentFirst="1" scaleWithDoc="0"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fitToPage="1"/>
  </sheetPr>
  <dimension ref="A1:J41"/>
  <sheetViews>
    <sheetView tabSelected="1" workbookViewId="0">
      <selection activeCell="M4" sqref="M4"/>
    </sheetView>
  </sheetViews>
  <sheetFormatPr defaultRowHeight="12.75"/>
  <cols>
    <col min="1" max="1" width="16" customWidth="1"/>
    <col min="2" max="2" width="36" customWidth="1"/>
    <col min="3" max="3" width="26.140625" customWidth="1"/>
    <col min="4" max="4" width="18.42578125" customWidth="1"/>
    <col min="5" max="5" width="22.5703125" customWidth="1"/>
    <col min="6" max="6" width="23.85546875" customWidth="1"/>
    <col min="7" max="7" width="36.42578125" customWidth="1"/>
    <col min="8" max="8" width="9.140625" customWidth="1"/>
    <col min="9" max="9" width="13.7109375" customWidth="1"/>
  </cols>
  <sheetData>
    <row r="1" spans="1:10" ht="18.75">
      <c r="A1" s="8"/>
      <c r="B1" s="60"/>
      <c r="C1" s="23"/>
      <c r="D1" s="22"/>
      <c r="E1" s="22"/>
      <c r="F1" s="22"/>
      <c r="G1" s="22" t="s">
        <v>63</v>
      </c>
    </row>
    <row r="2" spans="1:10" ht="18.75">
      <c r="A2" s="8"/>
      <c r="B2" s="24"/>
      <c r="C2" s="24"/>
      <c r="D2" s="25"/>
      <c r="E2" s="25"/>
      <c r="F2" s="25"/>
      <c r="G2" s="25"/>
    </row>
    <row r="3" spans="1:10" ht="76.5" customHeight="1">
      <c r="A3" s="132" t="s">
        <v>132</v>
      </c>
      <c r="B3" s="132"/>
      <c r="C3" s="132"/>
      <c r="D3" s="132"/>
      <c r="E3" s="132"/>
      <c r="F3" s="132"/>
      <c r="G3" s="132"/>
      <c r="H3" s="4"/>
      <c r="I3" s="4"/>
      <c r="J3" s="4"/>
    </row>
    <row r="4" spans="1:10">
      <c r="A4" s="7"/>
      <c r="B4" s="9"/>
      <c r="C4" s="61"/>
      <c r="D4" s="6"/>
      <c r="E4" s="6"/>
      <c r="F4" s="6"/>
      <c r="G4" s="6"/>
    </row>
    <row r="5" spans="1:10" ht="31.5">
      <c r="A5" s="145" t="s">
        <v>3</v>
      </c>
      <c r="B5" s="145" t="s">
        <v>64</v>
      </c>
      <c r="C5" s="145" t="s">
        <v>7</v>
      </c>
      <c r="D5" s="29" t="s">
        <v>65</v>
      </c>
      <c r="E5" s="29"/>
      <c r="F5" s="29"/>
      <c r="G5" s="145" t="s">
        <v>66</v>
      </c>
      <c r="H5" s="28"/>
      <c r="I5" s="28"/>
      <c r="J5" s="28"/>
    </row>
    <row r="6" spans="1:10" ht="15.75">
      <c r="A6" s="145"/>
      <c r="B6" s="145"/>
      <c r="C6" s="145"/>
      <c r="D6" s="62"/>
      <c r="E6" s="29" t="s">
        <v>67</v>
      </c>
      <c r="F6" s="29"/>
      <c r="G6" s="145"/>
      <c r="H6" s="4"/>
      <c r="I6" s="4"/>
      <c r="J6" s="4"/>
    </row>
    <row r="7" spans="1:10" ht="63">
      <c r="A7" s="145"/>
      <c r="B7" s="145"/>
      <c r="C7" s="145"/>
      <c r="D7" s="27" t="s">
        <v>133</v>
      </c>
      <c r="E7" s="26" t="s">
        <v>68</v>
      </c>
      <c r="F7" s="26" t="s">
        <v>69</v>
      </c>
      <c r="G7" s="145"/>
      <c r="H7" s="28"/>
      <c r="I7" s="28"/>
      <c r="J7" s="28"/>
    </row>
    <row r="8" spans="1:10" ht="15.75">
      <c r="A8" s="26">
        <v>1</v>
      </c>
      <c r="B8" s="26">
        <v>2</v>
      </c>
      <c r="C8" s="26">
        <v>3</v>
      </c>
      <c r="D8" s="26">
        <v>4</v>
      </c>
      <c r="E8" s="26">
        <v>5</v>
      </c>
      <c r="F8" s="26">
        <v>6</v>
      </c>
      <c r="G8" s="26">
        <v>7</v>
      </c>
      <c r="H8" s="12"/>
      <c r="I8" s="12"/>
      <c r="J8" s="12"/>
    </row>
    <row r="9" spans="1:10" ht="15.75">
      <c r="A9" s="146" t="s">
        <v>70</v>
      </c>
      <c r="B9" s="147"/>
      <c r="C9" s="147"/>
      <c r="D9" s="147"/>
      <c r="E9" s="147"/>
      <c r="F9" s="147"/>
      <c r="G9" s="148"/>
      <c r="H9" s="4"/>
      <c r="I9" s="4"/>
      <c r="J9" s="4"/>
    </row>
    <row r="10" spans="1:10" ht="101.25" customHeight="1">
      <c r="A10" s="5" t="s">
        <v>4</v>
      </c>
      <c r="B10" s="119" t="s">
        <v>71</v>
      </c>
      <c r="C10" s="10" t="s">
        <v>72</v>
      </c>
      <c r="D10" s="10">
        <v>15.66</v>
      </c>
      <c r="E10" s="11" t="s">
        <v>134</v>
      </c>
      <c r="F10" s="10">
        <v>24.72</v>
      </c>
      <c r="G10" s="120"/>
      <c r="H10" s="121"/>
      <c r="I10" s="121"/>
      <c r="J10" s="121"/>
    </row>
    <row r="11" spans="1:10" ht="79.5" customHeight="1">
      <c r="A11" s="5" t="s">
        <v>6</v>
      </c>
      <c r="B11" s="119" t="s">
        <v>73</v>
      </c>
      <c r="C11" s="10" t="s">
        <v>74</v>
      </c>
      <c r="D11" s="10">
        <v>45001.599999999999</v>
      </c>
      <c r="E11" s="11" t="s">
        <v>135</v>
      </c>
      <c r="F11" s="10">
        <v>52085</v>
      </c>
      <c r="G11" s="11" t="s">
        <v>138</v>
      </c>
      <c r="H11" s="121"/>
      <c r="I11" s="121"/>
      <c r="J11" s="121"/>
    </row>
    <row r="12" spans="1:10" ht="15.75">
      <c r="A12" s="5" t="s">
        <v>8</v>
      </c>
      <c r="B12" s="5" t="s">
        <v>8</v>
      </c>
      <c r="C12" s="10"/>
      <c r="D12" s="10"/>
      <c r="E12" s="11"/>
      <c r="F12" s="10"/>
      <c r="G12" s="11"/>
      <c r="H12" s="121"/>
      <c r="I12" s="121"/>
      <c r="J12" s="121"/>
    </row>
    <row r="13" spans="1:10" ht="15.75">
      <c r="A13" s="142" t="s">
        <v>75</v>
      </c>
      <c r="B13" s="143"/>
      <c r="C13" s="143"/>
      <c r="D13" s="143"/>
      <c r="E13" s="143"/>
      <c r="F13" s="143"/>
      <c r="G13" s="144"/>
      <c r="H13" s="121"/>
      <c r="I13" s="121"/>
      <c r="J13" s="121"/>
    </row>
    <row r="14" spans="1:10" ht="36" customHeight="1">
      <c r="A14" s="5" t="s">
        <v>8</v>
      </c>
      <c r="B14" s="119" t="s">
        <v>76</v>
      </c>
      <c r="C14" s="11" t="s">
        <v>77</v>
      </c>
      <c r="D14" s="57">
        <v>295.8</v>
      </c>
      <c r="E14" s="59">
        <v>213</v>
      </c>
      <c r="F14" s="57">
        <v>315.5</v>
      </c>
      <c r="G14" s="57"/>
      <c r="H14" s="122"/>
      <c r="I14" s="122"/>
      <c r="J14" s="122"/>
    </row>
    <row r="15" spans="1:10" ht="86.25" customHeight="1">
      <c r="A15" s="5" t="s">
        <v>8</v>
      </c>
      <c r="B15" s="119" t="s">
        <v>78</v>
      </c>
      <c r="C15" s="11" t="s">
        <v>77</v>
      </c>
      <c r="D15" s="57">
        <v>668.7</v>
      </c>
      <c r="E15" s="57">
        <v>360</v>
      </c>
      <c r="F15" s="57">
        <v>560.70000000000005</v>
      </c>
      <c r="G15" s="57"/>
      <c r="H15" s="122"/>
      <c r="I15" s="122"/>
      <c r="J15" s="122"/>
    </row>
    <row r="16" spans="1:10" ht="27.75" customHeight="1">
      <c r="A16" s="5"/>
      <c r="B16" s="119" t="s">
        <v>103</v>
      </c>
      <c r="C16" s="11" t="s">
        <v>77</v>
      </c>
      <c r="D16" s="57">
        <v>83.5</v>
      </c>
      <c r="E16" s="57">
        <v>72</v>
      </c>
      <c r="F16" s="57">
        <v>100.6</v>
      </c>
      <c r="G16" s="123" t="s">
        <v>137</v>
      </c>
      <c r="H16" s="124"/>
      <c r="I16" s="122"/>
      <c r="J16" s="122"/>
    </row>
    <row r="17" spans="1:10" ht="124.5" customHeight="1">
      <c r="A17" s="5"/>
      <c r="B17" s="119" t="s">
        <v>79</v>
      </c>
      <c r="C17" s="11" t="s">
        <v>77</v>
      </c>
      <c r="D17" s="57">
        <v>0.16</v>
      </c>
      <c r="E17" s="57">
        <v>0</v>
      </c>
      <c r="F17" s="57">
        <v>0</v>
      </c>
      <c r="G17" s="57" t="s">
        <v>136</v>
      </c>
      <c r="H17" s="122"/>
      <c r="I17" s="122"/>
      <c r="J17" s="122"/>
    </row>
    <row r="18" spans="1:10" ht="33" customHeight="1">
      <c r="A18" s="5"/>
      <c r="B18" s="119" t="s">
        <v>80</v>
      </c>
      <c r="C18" s="11" t="s">
        <v>81</v>
      </c>
      <c r="D18" s="57">
        <v>13.6</v>
      </c>
      <c r="E18" s="57">
        <v>13.7</v>
      </c>
      <c r="F18" s="57">
        <v>13.8</v>
      </c>
      <c r="G18" s="57"/>
      <c r="H18" s="122"/>
      <c r="I18" s="122"/>
      <c r="J18" s="122"/>
    </row>
    <row r="19" spans="1:10" ht="33.75" customHeight="1">
      <c r="A19" s="5" t="s">
        <v>8</v>
      </c>
      <c r="B19" s="119" t="s">
        <v>82</v>
      </c>
      <c r="C19" s="11" t="s">
        <v>77</v>
      </c>
      <c r="D19" s="57">
        <v>478</v>
      </c>
      <c r="E19" s="57">
        <v>480</v>
      </c>
      <c r="F19" s="57">
        <v>497</v>
      </c>
      <c r="G19" s="57"/>
      <c r="H19" s="122"/>
      <c r="I19" s="122"/>
      <c r="J19" s="122"/>
    </row>
    <row r="20" spans="1:10" ht="15.75">
      <c r="A20" s="142" t="s">
        <v>83</v>
      </c>
      <c r="B20" s="143"/>
      <c r="C20" s="143"/>
      <c r="D20" s="143"/>
      <c r="E20" s="143"/>
      <c r="F20" s="143"/>
      <c r="G20" s="144"/>
      <c r="H20" s="125"/>
      <c r="I20" s="125"/>
      <c r="J20" s="125"/>
    </row>
    <row r="21" spans="1:10" ht="33" customHeight="1">
      <c r="A21" s="5"/>
      <c r="B21" s="119" t="s">
        <v>97</v>
      </c>
      <c r="C21" s="11" t="s">
        <v>99</v>
      </c>
      <c r="D21" s="11" t="s">
        <v>115</v>
      </c>
      <c r="E21" s="57">
        <v>90</v>
      </c>
      <c r="F21" s="11" t="s">
        <v>139</v>
      </c>
      <c r="G21" s="11"/>
      <c r="H21" s="121"/>
      <c r="I21" s="121"/>
      <c r="J21" s="121"/>
    </row>
    <row r="22" spans="1:10" ht="15.75">
      <c r="A22" s="142" t="s">
        <v>85</v>
      </c>
      <c r="B22" s="143"/>
      <c r="C22" s="143"/>
      <c r="D22" s="143"/>
      <c r="E22" s="143"/>
      <c r="F22" s="143"/>
      <c r="G22" s="144"/>
      <c r="H22" s="121"/>
      <c r="I22" s="121"/>
      <c r="J22" s="121"/>
    </row>
    <row r="23" spans="1:10" ht="36" customHeight="1">
      <c r="A23" s="5" t="s">
        <v>8</v>
      </c>
      <c r="B23" s="5" t="s">
        <v>98</v>
      </c>
      <c r="C23" s="11" t="s">
        <v>84</v>
      </c>
      <c r="D23" s="11" t="s">
        <v>116</v>
      </c>
      <c r="E23" s="11" t="s">
        <v>140</v>
      </c>
      <c r="F23" s="11" t="s">
        <v>141</v>
      </c>
      <c r="G23" s="11"/>
      <c r="H23" s="125"/>
      <c r="I23" s="125"/>
      <c r="J23" s="125"/>
    </row>
    <row r="24" spans="1:10" ht="18.75" customHeight="1">
      <c r="A24" s="134" t="s">
        <v>86</v>
      </c>
      <c r="B24" s="135"/>
      <c r="C24" s="135"/>
      <c r="D24" s="135"/>
      <c r="E24" s="135"/>
      <c r="F24" s="135"/>
      <c r="G24" s="135"/>
      <c r="H24" s="135"/>
      <c r="I24" s="135"/>
      <c r="J24" s="135"/>
    </row>
    <row r="25" spans="1:10" ht="49.5" customHeight="1">
      <c r="A25" s="5" t="s">
        <v>8</v>
      </c>
      <c r="B25" s="119" t="s">
        <v>149</v>
      </c>
      <c r="C25" s="11" t="s">
        <v>87</v>
      </c>
      <c r="D25" s="11" t="s">
        <v>127</v>
      </c>
      <c r="E25" s="11" t="s">
        <v>60</v>
      </c>
      <c r="F25" s="11" t="s">
        <v>152</v>
      </c>
      <c r="G25" s="11"/>
      <c r="H25" s="125"/>
      <c r="I25" s="125"/>
      <c r="J25" s="125"/>
    </row>
    <row r="26" spans="1:10" ht="22.5" customHeight="1">
      <c r="A26" s="136" t="s">
        <v>88</v>
      </c>
      <c r="B26" s="137"/>
      <c r="C26" s="137"/>
      <c r="D26" s="137"/>
      <c r="E26" s="137"/>
      <c r="F26" s="137"/>
      <c r="G26" s="138"/>
      <c r="H26" s="125"/>
      <c r="I26" s="125"/>
      <c r="J26" s="125"/>
    </row>
    <row r="27" spans="1:10" ht="28.5" customHeight="1">
      <c r="A27" s="5"/>
      <c r="B27" s="119" t="s">
        <v>89</v>
      </c>
      <c r="C27" s="11"/>
      <c r="D27" s="11"/>
      <c r="E27" s="11"/>
      <c r="F27" s="11"/>
      <c r="G27" s="11"/>
      <c r="H27" s="125"/>
      <c r="I27" s="125"/>
      <c r="J27" s="125"/>
    </row>
    <row r="28" spans="1:10" ht="21.75" customHeight="1">
      <c r="A28" s="5"/>
      <c r="B28" s="119" t="s">
        <v>90</v>
      </c>
      <c r="C28" s="11"/>
      <c r="D28" s="11" t="s">
        <v>117</v>
      </c>
      <c r="E28" s="11"/>
      <c r="F28" s="11" t="s">
        <v>147</v>
      </c>
      <c r="G28" s="11"/>
      <c r="H28" s="125"/>
      <c r="I28" s="125"/>
      <c r="J28" s="125"/>
    </row>
    <row r="29" spans="1:10" ht="24" customHeight="1">
      <c r="A29" s="5"/>
      <c r="B29" s="119" t="s">
        <v>91</v>
      </c>
      <c r="C29" s="11"/>
      <c r="D29" s="11" t="s">
        <v>118</v>
      </c>
      <c r="E29" s="11"/>
      <c r="F29" s="11" t="s">
        <v>148</v>
      </c>
      <c r="G29" s="11"/>
      <c r="H29" s="125"/>
      <c r="I29" s="125"/>
      <c r="J29" s="125"/>
    </row>
    <row r="30" spans="1:10" ht="20.25" customHeight="1">
      <c r="A30" s="139" t="s">
        <v>129</v>
      </c>
      <c r="B30" s="140"/>
      <c r="C30" s="140"/>
      <c r="D30" s="140"/>
      <c r="E30" s="140"/>
      <c r="F30" s="140"/>
      <c r="G30" s="141"/>
      <c r="H30" s="125"/>
      <c r="I30" s="125"/>
      <c r="J30" s="125"/>
    </row>
    <row r="31" spans="1:10" ht="47.25" customHeight="1">
      <c r="A31" s="102"/>
      <c r="B31" s="126" t="s">
        <v>124</v>
      </c>
      <c r="C31" s="11" t="s">
        <v>92</v>
      </c>
      <c r="D31" s="127">
        <v>0</v>
      </c>
      <c r="E31" s="127">
        <v>0</v>
      </c>
      <c r="F31" s="127">
        <v>0</v>
      </c>
      <c r="G31" s="128"/>
      <c r="H31" s="125"/>
      <c r="I31" s="125"/>
      <c r="J31" s="125"/>
    </row>
    <row r="32" spans="1:10" ht="59.25" customHeight="1">
      <c r="A32" s="5"/>
      <c r="B32" s="119" t="s">
        <v>126</v>
      </c>
      <c r="C32" s="11" t="s">
        <v>93</v>
      </c>
      <c r="D32" s="11" t="s">
        <v>60</v>
      </c>
      <c r="E32" s="11" t="s">
        <v>60</v>
      </c>
      <c r="F32" s="11" t="s">
        <v>60</v>
      </c>
      <c r="G32" s="11"/>
      <c r="H32" s="125"/>
      <c r="I32" s="125"/>
      <c r="J32" s="125"/>
    </row>
    <row r="33" spans="1:10" ht="56.25" customHeight="1">
      <c r="A33" s="5"/>
      <c r="B33" s="119" t="s">
        <v>125</v>
      </c>
      <c r="C33" s="11" t="s">
        <v>93</v>
      </c>
      <c r="D33" s="11" t="s">
        <v>104</v>
      </c>
      <c r="E33" s="11" t="s">
        <v>150</v>
      </c>
      <c r="F33" s="11" t="s">
        <v>150</v>
      </c>
      <c r="G33" s="11"/>
      <c r="H33" s="125"/>
      <c r="I33" s="125"/>
      <c r="J33" s="125"/>
    </row>
    <row r="34" spans="1:10" ht="24" customHeight="1">
      <c r="A34" s="139" t="s">
        <v>94</v>
      </c>
      <c r="B34" s="140"/>
      <c r="C34" s="140"/>
      <c r="D34" s="140"/>
      <c r="E34" s="140"/>
      <c r="F34" s="140"/>
      <c r="G34" s="141"/>
      <c r="H34" s="125"/>
      <c r="I34" s="125"/>
      <c r="J34" s="125"/>
    </row>
    <row r="35" spans="1:10" ht="29.25" customHeight="1">
      <c r="A35" s="118"/>
      <c r="B35" s="119" t="s">
        <v>95</v>
      </c>
      <c r="C35" s="127" t="s">
        <v>93</v>
      </c>
      <c r="D35" s="127">
        <v>950</v>
      </c>
      <c r="E35" s="127">
        <v>960</v>
      </c>
      <c r="F35" s="127">
        <v>970</v>
      </c>
      <c r="G35" s="129"/>
      <c r="H35" s="125"/>
      <c r="I35" s="125"/>
      <c r="J35" s="125"/>
    </row>
    <row r="36" spans="1:10" ht="25.5" customHeight="1">
      <c r="A36" s="5"/>
      <c r="B36" s="119" t="s">
        <v>105</v>
      </c>
      <c r="C36" s="11" t="s">
        <v>96</v>
      </c>
      <c r="D36" s="11" t="s">
        <v>142</v>
      </c>
      <c r="E36" s="11" t="s">
        <v>144</v>
      </c>
      <c r="F36" s="11" t="s">
        <v>143</v>
      </c>
      <c r="G36" s="11"/>
      <c r="H36" s="125"/>
      <c r="I36" s="125"/>
      <c r="J36" s="125"/>
    </row>
    <row r="37" spans="1:10" ht="15">
      <c r="A37" s="63"/>
      <c r="B37" s="63"/>
      <c r="C37" s="3"/>
      <c r="D37" s="3"/>
      <c r="E37" s="3"/>
      <c r="F37" s="3"/>
      <c r="G37" s="3"/>
    </row>
    <row r="38" spans="1:10" ht="15.75">
      <c r="A38" s="133" t="s">
        <v>110</v>
      </c>
      <c r="B38" s="133"/>
      <c r="C38" s="133"/>
      <c r="D38" s="133"/>
      <c r="E38" s="133"/>
      <c r="F38" s="133"/>
      <c r="G38" s="133"/>
    </row>
    <row r="39" spans="1:10" ht="15.75">
      <c r="A39" s="67"/>
      <c r="B39" s="67"/>
      <c r="C39" s="67"/>
      <c r="D39" s="67"/>
      <c r="E39" s="67"/>
      <c r="F39" s="67"/>
      <c r="G39" s="67"/>
    </row>
    <row r="40" spans="1:10" ht="15.75">
      <c r="A40" s="3"/>
      <c r="B40" s="2" t="s">
        <v>109</v>
      </c>
      <c r="C40" s="2"/>
      <c r="D40" s="2"/>
      <c r="E40" s="2"/>
      <c r="F40" s="3"/>
      <c r="G40" s="3"/>
    </row>
    <row r="41" spans="1:10">
      <c r="B41" s="130"/>
      <c r="C41" s="130"/>
      <c r="D41" s="130"/>
      <c r="E41" s="130"/>
    </row>
  </sheetData>
  <mergeCells count="14">
    <mergeCell ref="A3:G3"/>
    <mergeCell ref="A38:G38"/>
    <mergeCell ref="A24:J24"/>
    <mergeCell ref="A26:G26"/>
    <mergeCell ref="A30:G30"/>
    <mergeCell ref="A34:G34"/>
    <mergeCell ref="A13:G13"/>
    <mergeCell ref="A20:G20"/>
    <mergeCell ref="A22:G22"/>
    <mergeCell ref="A5:A7"/>
    <mergeCell ref="B5:B7"/>
    <mergeCell ref="C5:C7"/>
    <mergeCell ref="G5:G7"/>
    <mergeCell ref="A9:G9"/>
  </mergeCells>
  <phoneticPr fontId="2" type="noConversion"/>
  <pageMargins left="0.74803149606299213" right="0.15748031496062992" top="0.78740157480314965" bottom="0.39370078740157483" header="0.51181102362204722" footer="0.19685039370078741"/>
  <pageSetup paperSize="9" scale="69" fitToHeight="2" orientation="landscape" r:id="rId1"/>
  <headerFooter alignWithMargins="0"/>
  <rowBreaks count="1" manualBreakCount="1">
    <brk id="2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1"/>
    <pageSetUpPr fitToPage="1"/>
  </sheetPr>
  <dimension ref="A1:P30"/>
  <sheetViews>
    <sheetView view="pageBreakPreview" topLeftCell="B25" zoomScale="70" zoomScaleNormal="75" zoomScaleSheetLayoutView="70" workbookViewId="0">
      <selection activeCell="E42" sqref="E42"/>
    </sheetView>
  </sheetViews>
  <sheetFormatPr defaultColWidth="27.28515625" defaultRowHeight="18.75"/>
  <cols>
    <col min="1" max="1" width="0" style="15" hidden="1" customWidth="1"/>
    <col min="2" max="2" width="31.42578125" style="15" customWidth="1"/>
    <col min="3" max="3" width="41.7109375" style="15" customWidth="1"/>
    <col min="4" max="4" width="50.5703125" style="15" customWidth="1"/>
    <col min="5" max="6" width="19.140625" style="16" customWidth="1"/>
    <col min="7" max="7" width="20.42578125" style="16" customWidth="1"/>
    <col min="8" max="8" width="16.28515625" style="16" customWidth="1"/>
    <col min="9" max="9" width="19.140625" style="16" hidden="1" customWidth="1"/>
    <col min="10" max="10" width="14.28515625" style="15" customWidth="1"/>
    <col min="11" max="11" width="12.7109375" style="15" customWidth="1"/>
    <col min="12" max="15" width="15" style="15" customWidth="1"/>
    <col min="16" max="16" width="18.42578125" style="15" customWidth="1"/>
    <col min="17" max="242" width="9.140625" style="15" customWidth="1"/>
    <col min="243" max="243" width="0" style="15" hidden="1" customWidth="1"/>
    <col min="244" max="244" width="21.7109375" style="15" customWidth="1"/>
    <col min="245" max="245" width="48.140625" style="15" customWidth="1"/>
    <col min="246" max="246" width="29.7109375" style="15" customWidth="1"/>
    <col min="247" max="247" width="11.42578125" style="15" customWidth="1"/>
    <col min="248" max="248" width="7.5703125" style="15" customWidth="1"/>
    <col min="249" max="249" width="11.7109375" style="15" customWidth="1"/>
    <col min="250" max="250" width="7.140625" style="15" customWidth="1"/>
    <col min="251" max="251" width="0" style="15" hidden="1" customWidth="1"/>
    <col min="252" max="253" width="19.140625" style="15" customWidth="1"/>
    <col min="254" max="254" width="20.42578125" style="15" customWidth="1"/>
    <col min="255" max="255" width="20.85546875" style="15" customWidth="1"/>
    <col min="256" max="257" width="22" style="15" customWidth="1"/>
    <col min="258" max="258" width="0" style="15" hidden="1" customWidth="1"/>
    <col min="259" max="16384" width="27.28515625" style="15"/>
  </cols>
  <sheetData>
    <row r="1" spans="1:16" s="43" customFormat="1" ht="20.25">
      <c r="A1" s="40"/>
      <c r="B1" s="40"/>
      <c r="C1" s="40"/>
      <c r="D1" s="41"/>
      <c r="E1" s="42"/>
      <c r="F1" s="42"/>
      <c r="G1" s="42"/>
      <c r="H1" s="42"/>
      <c r="I1" s="42"/>
      <c r="J1" s="40"/>
      <c r="K1" s="40"/>
    </row>
    <row r="2" spans="1:16" s="43" customFormat="1" ht="20.25">
      <c r="A2" s="40"/>
      <c r="B2" s="40"/>
      <c r="C2" s="40"/>
      <c r="D2" s="40"/>
      <c r="E2" s="44"/>
      <c r="F2" s="44"/>
      <c r="G2" s="44"/>
      <c r="I2" s="42"/>
      <c r="J2" s="40"/>
      <c r="K2" s="40"/>
      <c r="P2" s="50" t="s">
        <v>23</v>
      </c>
    </row>
    <row r="3" spans="1:16" s="43" customFormat="1">
      <c r="A3" s="40"/>
      <c r="B3" s="40"/>
      <c r="C3" s="40"/>
      <c r="D3" s="40"/>
      <c r="E3" s="42"/>
      <c r="F3" s="42"/>
      <c r="G3" s="42"/>
      <c r="H3" s="42"/>
      <c r="I3" s="42"/>
      <c r="J3" s="40"/>
      <c r="K3" s="40"/>
    </row>
    <row r="4" spans="1:16" s="40" customFormat="1" ht="69.75" customHeight="1">
      <c r="B4" s="101"/>
      <c r="C4" s="152" t="s">
        <v>122</v>
      </c>
      <c r="D4" s="152"/>
      <c r="E4" s="152"/>
      <c r="F4" s="152"/>
      <c r="G4" s="152"/>
      <c r="H4" s="152"/>
      <c r="I4" s="152"/>
      <c r="J4" s="152"/>
      <c r="K4" s="152"/>
      <c r="L4" s="152"/>
      <c r="M4" s="152"/>
    </row>
    <row r="5" spans="1:16" s="40" customFormat="1" ht="23.25">
      <c r="B5" s="151"/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  <c r="O5" s="151"/>
      <c r="P5" s="151"/>
    </row>
    <row r="6" spans="1:16" s="40" customFormat="1" ht="18.75" customHeight="1">
      <c r="B6" s="154" t="s">
        <v>9</v>
      </c>
      <c r="C6" s="156" t="s">
        <v>39</v>
      </c>
      <c r="D6" s="158" t="s">
        <v>42</v>
      </c>
      <c r="E6" s="150" t="s">
        <v>43</v>
      </c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</row>
    <row r="7" spans="1:16" s="40" customFormat="1" ht="162.75" customHeight="1">
      <c r="B7" s="155"/>
      <c r="C7" s="157"/>
      <c r="D7" s="159"/>
      <c r="E7" s="55" t="s">
        <v>59</v>
      </c>
      <c r="F7" s="55" t="s">
        <v>46</v>
      </c>
      <c r="G7" s="56" t="s">
        <v>47</v>
      </c>
      <c r="H7" s="56" t="s">
        <v>48</v>
      </c>
      <c r="J7" s="56" t="s">
        <v>49</v>
      </c>
      <c r="K7" s="56" t="s">
        <v>50</v>
      </c>
      <c r="L7" s="56" t="s">
        <v>51</v>
      </c>
      <c r="M7" s="56" t="s">
        <v>111</v>
      </c>
      <c r="N7" s="56" t="s">
        <v>121</v>
      </c>
      <c r="O7" s="56" t="s">
        <v>145</v>
      </c>
      <c r="P7" s="56" t="s">
        <v>112</v>
      </c>
    </row>
    <row r="8" spans="1:16" s="40" customFormat="1">
      <c r="B8" s="51">
        <v>1</v>
      </c>
      <c r="C8" s="51">
        <v>2</v>
      </c>
      <c r="D8" s="52">
        <v>3</v>
      </c>
      <c r="E8" s="53">
        <v>4</v>
      </c>
      <c r="F8" s="53">
        <v>5</v>
      </c>
      <c r="G8" s="53">
        <v>6</v>
      </c>
      <c r="H8" s="53">
        <v>7</v>
      </c>
      <c r="J8" s="53">
        <v>8</v>
      </c>
      <c r="K8" s="53">
        <v>9</v>
      </c>
      <c r="L8" s="53">
        <v>10</v>
      </c>
      <c r="M8" s="53">
        <v>11</v>
      </c>
      <c r="N8" s="53">
        <v>12</v>
      </c>
      <c r="O8" s="53">
        <v>13</v>
      </c>
      <c r="P8" s="53">
        <v>14</v>
      </c>
    </row>
    <row r="9" spans="1:16" s="40" customFormat="1">
      <c r="B9" s="153" t="s">
        <v>38</v>
      </c>
      <c r="C9" s="149" t="s">
        <v>120</v>
      </c>
      <c r="D9" s="33" t="s">
        <v>2</v>
      </c>
      <c r="E9" s="58">
        <f t="shared" ref="E9:O9" si="0">E14+E26</f>
        <v>10158.06</v>
      </c>
      <c r="F9" s="58">
        <f t="shared" si="0"/>
        <v>5558.5689999999995</v>
      </c>
      <c r="G9" s="58">
        <f t="shared" si="0"/>
        <v>6775.4709999999995</v>
      </c>
      <c r="H9" s="58">
        <f t="shared" si="0"/>
        <v>6235</v>
      </c>
      <c r="I9" s="54" t="e">
        <f t="shared" si="0"/>
        <v>#REF!</v>
      </c>
      <c r="J9" s="54">
        <f t="shared" si="0"/>
        <v>6832.3</v>
      </c>
      <c r="K9" s="54">
        <f t="shared" si="0"/>
        <v>7290.9</v>
      </c>
      <c r="L9" s="54">
        <f t="shared" si="0"/>
        <v>16205</v>
      </c>
      <c r="M9" s="54">
        <f t="shared" si="0"/>
        <v>41836</v>
      </c>
      <c r="N9" s="54">
        <f t="shared" si="0"/>
        <v>61558.8</v>
      </c>
      <c r="O9" s="54">
        <f t="shared" si="0"/>
        <v>271666.8</v>
      </c>
      <c r="P9" s="58">
        <f>E9+F9+G9+H9+J9+K9+L9+M9+N9+O9</f>
        <v>434116.9</v>
      </c>
    </row>
    <row r="10" spans="1:16" s="40" customFormat="1" ht="18.75" customHeight="1">
      <c r="B10" s="153"/>
      <c r="C10" s="149"/>
      <c r="D10" s="33" t="s">
        <v>17</v>
      </c>
      <c r="E10" s="54">
        <f t="shared" ref="E10:O10" si="1">E15+E27</f>
        <v>3043.02</v>
      </c>
      <c r="F10" s="54">
        <f t="shared" si="1"/>
        <v>2836.9690000000001</v>
      </c>
      <c r="G10" s="54">
        <f t="shared" si="1"/>
        <v>4596.9890000000005</v>
      </c>
      <c r="H10" s="54">
        <f t="shared" si="1"/>
        <v>5020</v>
      </c>
      <c r="I10" s="54" t="e">
        <f t="shared" si="1"/>
        <v>#REF!</v>
      </c>
      <c r="J10" s="54">
        <f t="shared" si="1"/>
        <v>6103.3</v>
      </c>
      <c r="K10" s="54">
        <f t="shared" si="1"/>
        <v>7290.9</v>
      </c>
      <c r="L10" s="54">
        <f t="shared" si="1"/>
        <v>11203</v>
      </c>
      <c r="M10" s="54">
        <f t="shared" si="1"/>
        <v>36768</v>
      </c>
      <c r="N10" s="54">
        <f t="shared" si="1"/>
        <v>57969.259999999995</v>
      </c>
      <c r="O10" s="54">
        <f t="shared" si="1"/>
        <v>258149.5</v>
      </c>
      <c r="P10" s="58">
        <f>E10+F10+G10+H10+J10+K10+L10+M10+N10+O10</f>
        <v>392980.93799999997</v>
      </c>
    </row>
    <row r="11" spans="1:16" s="40" customFormat="1" ht="56.25">
      <c r="B11" s="153"/>
      <c r="C11" s="149"/>
      <c r="D11" s="33" t="s">
        <v>53</v>
      </c>
      <c r="E11" s="49"/>
      <c r="F11" s="49"/>
      <c r="G11" s="49"/>
      <c r="H11" s="49"/>
      <c r="I11" s="42"/>
      <c r="J11" s="49"/>
      <c r="K11" s="49"/>
      <c r="L11" s="49"/>
      <c r="M11" s="49"/>
      <c r="N11" s="49"/>
      <c r="O11" s="49"/>
      <c r="P11" s="58"/>
    </row>
    <row r="12" spans="1:16" s="47" customFormat="1" ht="112.5">
      <c r="A12" s="45"/>
      <c r="B12" s="153"/>
      <c r="C12" s="149"/>
      <c r="D12" s="33" t="s">
        <v>146</v>
      </c>
      <c r="E12" s="49"/>
      <c r="F12" s="49"/>
      <c r="G12" s="49"/>
      <c r="H12" s="49"/>
      <c r="I12" s="46"/>
      <c r="J12" s="49"/>
      <c r="K12" s="49"/>
      <c r="L12" s="49"/>
      <c r="M12" s="49"/>
      <c r="N12" s="49"/>
      <c r="O12" s="49"/>
      <c r="P12" s="58"/>
    </row>
    <row r="13" spans="1:16" s="40" customFormat="1">
      <c r="B13" s="153"/>
      <c r="C13" s="149"/>
      <c r="D13" s="33" t="s">
        <v>8</v>
      </c>
      <c r="E13" s="49"/>
      <c r="F13" s="49"/>
      <c r="G13" s="49"/>
      <c r="H13" s="49"/>
      <c r="I13" s="42"/>
      <c r="J13" s="49"/>
      <c r="K13" s="49"/>
      <c r="L13" s="49"/>
      <c r="M13" s="49"/>
      <c r="N13" s="49"/>
      <c r="O13" s="49"/>
      <c r="P13" s="58"/>
    </row>
    <row r="14" spans="1:16" s="40" customFormat="1">
      <c r="B14" s="153" t="s">
        <v>56</v>
      </c>
      <c r="C14" s="149" t="s">
        <v>123</v>
      </c>
      <c r="D14" s="33" t="s">
        <v>2</v>
      </c>
      <c r="E14" s="97">
        <f t="shared" ref="E14:H15" si="2">E17+E20+E23</f>
        <v>7436.0599999999995</v>
      </c>
      <c r="F14" s="97">
        <f t="shared" si="2"/>
        <v>2877.12</v>
      </c>
      <c r="G14" s="97">
        <f t="shared" si="2"/>
        <v>2309.9749999999999</v>
      </c>
      <c r="H14" s="97">
        <f t="shared" si="2"/>
        <v>1305</v>
      </c>
      <c r="I14" s="97" t="e">
        <f>I17+I20+I23+#REF!</f>
        <v>#REF!</v>
      </c>
      <c r="J14" s="97">
        <f t="shared" ref="J14:O15" si="3">J17+J20+J23</f>
        <v>783</v>
      </c>
      <c r="K14" s="97">
        <f t="shared" si="3"/>
        <v>0</v>
      </c>
      <c r="L14" s="97">
        <f t="shared" si="3"/>
        <v>7220</v>
      </c>
      <c r="M14" s="97">
        <f t="shared" si="3"/>
        <v>32981</v>
      </c>
      <c r="N14" s="97">
        <f t="shared" si="3"/>
        <v>49633.96</v>
      </c>
      <c r="O14" s="97">
        <f t="shared" si="3"/>
        <v>257566.2</v>
      </c>
      <c r="P14" s="93">
        <f>E14+F14+G14+H14+J14+K14+L14+M14+N14+O14</f>
        <v>362112.315</v>
      </c>
    </row>
    <row r="15" spans="1:16" s="40" customFormat="1">
      <c r="B15" s="153"/>
      <c r="C15" s="149"/>
      <c r="D15" s="33" t="s">
        <v>17</v>
      </c>
      <c r="E15" s="97">
        <f t="shared" si="2"/>
        <v>321.02</v>
      </c>
      <c r="F15" s="97">
        <f t="shared" si="2"/>
        <v>155.52000000000001</v>
      </c>
      <c r="G15" s="97">
        <f t="shared" si="2"/>
        <v>131.49299999999999</v>
      </c>
      <c r="H15" s="97">
        <f t="shared" si="2"/>
        <v>90</v>
      </c>
      <c r="I15" s="97" t="e">
        <f>I18+I21+I24+#REF!</f>
        <v>#REF!</v>
      </c>
      <c r="J15" s="97">
        <f t="shared" si="3"/>
        <v>54</v>
      </c>
      <c r="K15" s="97">
        <f t="shared" si="3"/>
        <v>0</v>
      </c>
      <c r="L15" s="97">
        <f t="shared" si="3"/>
        <v>2218</v>
      </c>
      <c r="M15" s="97">
        <f t="shared" si="3"/>
        <v>27913</v>
      </c>
      <c r="N15" s="97">
        <f t="shared" si="3"/>
        <v>46044.42</v>
      </c>
      <c r="O15" s="97">
        <f t="shared" si="3"/>
        <v>244048.9</v>
      </c>
      <c r="P15" s="93">
        <f>E15+F15+G15+H15+J15+K15+L15+M15+N15+O15</f>
        <v>320976.353</v>
      </c>
    </row>
    <row r="16" spans="1:16" s="40" customFormat="1" ht="40.5" customHeight="1">
      <c r="B16" s="153"/>
      <c r="C16" s="149"/>
      <c r="D16" s="33" t="s">
        <v>8</v>
      </c>
      <c r="E16" s="97"/>
      <c r="F16" s="97"/>
      <c r="G16" s="97"/>
      <c r="H16" s="97"/>
      <c r="I16" s="95"/>
      <c r="J16" s="97"/>
      <c r="K16" s="97"/>
      <c r="L16" s="97"/>
      <c r="M16" s="97"/>
      <c r="N16" s="97"/>
      <c r="O16" s="97"/>
      <c r="P16" s="93"/>
    </row>
    <row r="17" spans="2:16" s="40" customFormat="1">
      <c r="B17" s="153" t="s">
        <v>10</v>
      </c>
      <c r="C17" s="149" t="s">
        <v>124</v>
      </c>
      <c r="D17" s="33" t="s">
        <v>2</v>
      </c>
      <c r="E17" s="98">
        <v>3411.36</v>
      </c>
      <c r="F17" s="98">
        <v>2877.12</v>
      </c>
      <c r="G17" s="98">
        <v>2309.9749999999999</v>
      </c>
      <c r="H17" s="98">
        <v>1305</v>
      </c>
      <c r="I17" s="95"/>
      <c r="J17" s="98">
        <v>783</v>
      </c>
      <c r="K17" s="98">
        <v>0</v>
      </c>
      <c r="L17" s="98">
        <v>7220</v>
      </c>
      <c r="M17" s="98">
        <v>0</v>
      </c>
      <c r="N17" s="94">
        <v>0</v>
      </c>
      <c r="O17" s="94">
        <v>0</v>
      </c>
      <c r="P17" s="93">
        <f>E17+F17+G17+H17+J17+K17+L17+M17+N17+O17</f>
        <v>17906.455000000002</v>
      </c>
    </row>
    <row r="18" spans="2:16" s="40" customFormat="1" ht="27" customHeight="1">
      <c r="B18" s="153"/>
      <c r="C18" s="149"/>
      <c r="D18" s="33" t="s">
        <v>17</v>
      </c>
      <c r="E18" s="98">
        <v>198.72</v>
      </c>
      <c r="F18" s="98">
        <v>155.52000000000001</v>
      </c>
      <c r="G18" s="98">
        <v>131.49299999999999</v>
      </c>
      <c r="H18" s="98">
        <v>90</v>
      </c>
      <c r="I18" s="95"/>
      <c r="J18" s="98">
        <v>54</v>
      </c>
      <c r="K18" s="98">
        <v>0</v>
      </c>
      <c r="L18" s="98">
        <v>2218</v>
      </c>
      <c r="M18" s="98">
        <v>0</v>
      </c>
      <c r="N18" s="94">
        <v>0</v>
      </c>
      <c r="O18" s="94">
        <v>0</v>
      </c>
      <c r="P18" s="93">
        <f>E18+F18+G18+H18+J18+K18+L18+M18+N18+O18</f>
        <v>2847.7330000000002</v>
      </c>
    </row>
    <row r="19" spans="2:16" s="40" customFormat="1">
      <c r="B19" s="153"/>
      <c r="C19" s="149"/>
      <c r="D19" s="33" t="s">
        <v>8</v>
      </c>
      <c r="E19" s="98"/>
      <c r="F19" s="98"/>
      <c r="G19" s="98"/>
      <c r="H19" s="98"/>
      <c r="I19" s="95"/>
      <c r="J19" s="98"/>
      <c r="K19" s="98"/>
      <c r="L19" s="98"/>
      <c r="M19" s="98"/>
      <c r="N19" s="98"/>
      <c r="O19" s="98"/>
      <c r="P19" s="93"/>
    </row>
    <row r="20" spans="2:16" s="40" customFormat="1">
      <c r="B20" s="153" t="s">
        <v>11</v>
      </c>
      <c r="C20" s="149" t="s">
        <v>126</v>
      </c>
      <c r="D20" s="33" t="s">
        <v>2</v>
      </c>
      <c r="E20" s="94">
        <v>4024.7</v>
      </c>
      <c r="F20" s="94">
        <v>0</v>
      </c>
      <c r="G20" s="94">
        <v>0</v>
      </c>
      <c r="H20" s="94">
        <v>0</v>
      </c>
      <c r="I20" s="94">
        <v>0</v>
      </c>
      <c r="J20" s="94">
        <v>0</v>
      </c>
      <c r="K20" s="94">
        <v>0</v>
      </c>
      <c r="L20" s="94">
        <v>0</v>
      </c>
      <c r="M20" s="94">
        <v>0</v>
      </c>
      <c r="N20" s="94">
        <v>0</v>
      </c>
      <c r="O20" s="94">
        <v>0</v>
      </c>
      <c r="P20" s="93">
        <f>E20+F20+G20+H20+J20+K20+L20+M20+N20+O20</f>
        <v>4024.7</v>
      </c>
    </row>
    <row r="21" spans="2:16" s="40" customFormat="1">
      <c r="B21" s="153"/>
      <c r="C21" s="149"/>
      <c r="D21" s="33" t="s">
        <v>17</v>
      </c>
      <c r="E21" s="94">
        <v>122.3</v>
      </c>
      <c r="F21" s="94">
        <v>0</v>
      </c>
      <c r="G21" s="94">
        <v>0</v>
      </c>
      <c r="H21" s="94">
        <v>0</v>
      </c>
      <c r="I21" s="94">
        <v>0</v>
      </c>
      <c r="J21" s="94">
        <v>0</v>
      </c>
      <c r="K21" s="94">
        <v>0</v>
      </c>
      <c r="L21" s="94">
        <v>0</v>
      </c>
      <c r="M21" s="94">
        <v>0</v>
      </c>
      <c r="N21" s="94">
        <v>0</v>
      </c>
      <c r="O21" s="94">
        <v>0</v>
      </c>
      <c r="P21" s="93">
        <f>E21+F21+G21+H21+J21+K21+L21+M21+N21+O21</f>
        <v>122.3</v>
      </c>
    </row>
    <row r="22" spans="2:16" s="40" customFormat="1">
      <c r="B22" s="153"/>
      <c r="C22" s="149"/>
      <c r="D22" s="33" t="s">
        <v>8</v>
      </c>
      <c r="E22" s="94"/>
      <c r="F22" s="94"/>
      <c r="G22" s="94"/>
      <c r="H22" s="94"/>
      <c r="I22" s="95"/>
      <c r="J22" s="94"/>
      <c r="K22" s="94"/>
      <c r="L22" s="94"/>
      <c r="M22" s="94"/>
      <c r="N22" s="94"/>
      <c r="O22" s="94"/>
      <c r="P22" s="93"/>
    </row>
    <row r="23" spans="2:16" s="40" customFormat="1">
      <c r="B23" s="153" t="s">
        <v>45</v>
      </c>
      <c r="C23" s="149" t="s">
        <v>125</v>
      </c>
      <c r="D23" s="33" t="s">
        <v>2</v>
      </c>
      <c r="E23" s="94">
        <v>0</v>
      </c>
      <c r="F23" s="94">
        <v>0</v>
      </c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94">
        <v>0</v>
      </c>
      <c r="M23" s="90">
        <v>32981</v>
      </c>
      <c r="N23" s="90">
        <v>49633.96</v>
      </c>
      <c r="O23" s="90">
        <v>257566.2</v>
      </c>
      <c r="P23" s="93">
        <f>E23+F23+G23+H23+J23+K23+L23+M23+N23+O23</f>
        <v>340181.16000000003</v>
      </c>
    </row>
    <row r="24" spans="2:16" s="40" customFormat="1">
      <c r="B24" s="153"/>
      <c r="C24" s="149"/>
      <c r="D24" s="33" t="s">
        <v>17</v>
      </c>
      <c r="E24" s="94">
        <v>0</v>
      </c>
      <c r="F24" s="94">
        <v>0</v>
      </c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94">
        <v>0</v>
      </c>
      <c r="M24" s="94">
        <v>27913</v>
      </c>
      <c r="N24" s="94">
        <v>46044.42</v>
      </c>
      <c r="O24" s="94">
        <v>244048.9</v>
      </c>
      <c r="P24" s="93">
        <f>E24+F24+G24+H24+J24+K24+L24+M24+N24+O24</f>
        <v>318006.32</v>
      </c>
    </row>
    <row r="25" spans="2:16" s="40" customFormat="1" ht="19.5" thickBot="1">
      <c r="B25" s="153"/>
      <c r="C25" s="149"/>
      <c r="D25" s="33" t="s">
        <v>8</v>
      </c>
      <c r="E25" s="94"/>
      <c r="F25" s="94"/>
      <c r="G25" s="94"/>
      <c r="H25" s="94"/>
      <c r="I25" s="95"/>
      <c r="J25" s="94"/>
      <c r="K25" s="94"/>
      <c r="L25" s="94"/>
      <c r="M25" s="94"/>
      <c r="N25" s="94"/>
      <c r="O25" s="94"/>
      <c r="P25" s="93"/>
    </row>
    <row r="26" spans="2:16" s="40" customFormat="1">
      <c r="B26" s="153" t="s">
        <v>57</v>
      </c>
      <c r="C26" s="149" t="s">
        <v>52</v>
      </c>
      <c r="D26" s="33" t="s">
        <v>2</v>
      </c>
      <c r="E26" s="91">
        <f>E27+E28+E29+E30+E31+E32</f>
        <v>2722</v>
      </c>
      <c r="F26" s="90">
        <v>2681.4490000000001</v>
      </c>
      <c r="G26" s="90">
        <v>4465.4960000000001</v>
      </c>
      <c r="H26" s="90">
        <v>4930</v>
      </c>
      <c r="I26" s="92"/>
      <c r="J26" s="90">
        <v>6049.3</v>
      </c>
      <c r="K26" s="90">
        <v>7290.9</v>
      </c>
      <c r="L26" s="90">
        <v>8985</v>
      </c>
      <c r="M26" s="90">
        <v>8855</v>
      </c>
      <c r="N26" s="89">
        <v>11924.84</v>
      </c>
      <c r="O26" s="89">
        <v>14100.6</v>
      </c>
      <c r="P26" s="93">
        <f>E26+F26+G26+H26+J26+K26+L26+M26+N26+O26</f>
        <v>72004.585000000006</v>
      </c>
    </row>
    <row r="27" spans="2:16" s="40" customFormat="1">
      <c r="B27" s="153"/>
      <c r="C27" s="149"/>
      <c r="D27" s="33" t="s">
        <v>17</v>
      </c>
      <c r="E27" s="94">
        <v>2722</v>
      </c>
      <c r="F27" s="94">
        <v>2681.4490000000001</v>
      </c>
      <c r="G27" s="94">
        <v>4465.4960000000001</v>
      </c>
      <c r="H27" s="94">
        <v>4930</v>
      </c>
      <c r="I27" s="95"/>
      <c r="J27" s="94">
        <v>6049.3</v>
      </c>
      <c r="K27" s="94">
        <v>7290.9</v>
      </c>
      <c r="L27" s="94">
        <v>8985</v>
      </c>
      <c r="M27" s="94">
        <v>8855</v>
      </c>
      <c r="N27" s="94">
        <v>11924.84</v>
      </c>
      <c r="O27" s="94">
        <v>14100.6</v>
      </c>
      <c r="P27" s="96">
        <f>E27+F27+G27+H27+J27+K27+L27+M27+N27+O27</f>
        <v>72004.585000000006</v>
      </c>
    </row>
    <row r="28" spans="2:16" s="40" customFormat="1">
      <c r="B28" s="153"/>
      <c r="C28" s="149"/>
      <c r="D28" s="33" t="s">
        <v>8</v>
      </c>
      <c r="E28" s="48"/>
      <c r="F28" s="48"/>
      <c r="G28" s="48"/>
      <c r="H28" s="48"/>
      <c r="J28" s="48"/>
      <c r="K28" s="48"/>
      <c r="L28" s="48"/>
      <c r="M28" s="48"/>
      <c r="N28" s="48"/>
      <c r="O28" s="48"/>
      <c r="P28" s="48"/>
    </row>
    <row r="29" spans="2:16" ht="32.25" customHeight="1">
      <c r="E29" s="15"/>
      <c r="F29" s="15"/>
      <c r="G29" s="15"/>
      <c r="H29" s="15"/>
    </row>
    <row r="30" spans="2:16" ht="21">
      <c r="B30" s="131"/>
      <c r="C30" s="131"/>
      <c r="D30" s="131" t="s">
        <v>109</v>
      </c>
      <c r="E30" s="131"/>
      <c r="F30" s="131"/>
      <c r="G30" s="131"/>
      <c r="H30" s="131"/>
      <c r="I30" s="131"/>
      <c r="J30" s="131"/>
      <c r="K30" s="131"/>
      <c r="L30" s="131"/>
      <c r="M30" s="131"/>
      <c r="N30" s="131"/>
      <c r="O30" s="131"/>
      <c r="P30" s="131"/>
    </row>
  </sheetData>
  <mergeCells count="18">
    <mergeCell ref="C9:C13"/>
    <mergeCell ref="B14:B16"/>
    <mergeCell ref="C14:C16"/>
    <mergeCell ref="E6:P6"/>
    <mergeCell ref="B5:P5"/>
    <mergeCell ref="C4:M4"/>
    <mergeCell ref="B26:B28"/>
    <mergeCell ref="C26:C28"/>
    <mergeCell ref="C23:C25"/>
    <mergeCell ref="B20:B22"/>
    <mergeCell ref="C20:C22"/>
    <mergeCell ref="B23:B25"/>
    <mergeCell ref="B17:B19"/>
    <mergeCell ref="C17:C19"/>
    <mergeCell ref="B6:B7"/>
    <mergeCell ref="C6:C7"/>
    <mergeCell ref="D6:D7"/>
    <mergeCell ref="B9:B13"/>
  </mergeCells>
  <phoneticPr fontId="2" type="noConversion"/>
  <printOptions horizontalCentered="1"/>
  <pageMargins left="0.39370078740157483" right="0.39370078740157483" top="0.55118110236220474" bottom="0.55118110236220474" header="0.27559055118110237" footer="0.27559055118110237"/>
  <pageSetup paperSize="9" scale="46" firstPageNumber="163" fitToHeight="0" orientation="landscape" r:id="rId1"/>
  <headerFooter scaleWithDoc="0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11"/>
    <pageSetUpPr autoPageBreaks="0" fitToPage="1"/>
  </sheetPr>
  <dimension ref="A1:N54"/>
  <sheetViews>
    <sheetView view="pageBreakPreview" topLeftCell="A20" zoomScale="85" zoomScaleNormal="75" zoomScaleSheetLayoutView="85" workbookViewId="0">
      <selection activeCell="B54" sqref="B54"/>
    </sheetView>
  </sheetViews>
  <sheetFormatPr defaultRowHeight="12.75"/>
  <cols>
    <col min="1" max="1" width="24.42578125" customWidth="1"/>
    <col min="2" max="2" width="49" customWidth="1"/>
    <col min="3" max="3" width="21.7109375" customWidth="1"/>
    <col min="4" max="4" width="15.140625" customWidth="1"/>
    <col min="5" max="5" width="15.7109375" customWidth="1"/>
    <col min="6" max="6" width="15.85546875" customWidth="1"/>
    <col min="7" max="8" width="13.5703125" customWidth="1"/>
    <col min="9" max="9" width="13.7109375" customWidth="1"/>
    <col min="10" max="13" width="13.140625" customWidth="1"/>
    <col min="14" max="14" width="11.85546875" bestFit="1" customWidth="1"/>
  </cols>
  <sheetData>
    <row r="1" spans="1:14" ht="15.75">
      <c r="B1" s="2"/>
      <c r="C1" s="2"/>
      <c r="D1" s="2"/>
      <c r="E1" s="2"/>
      <c r="F1" s="2"/>
      <c r="G1" s="2"/>
    </row>
    <row r="2" spans="1:14" ht="15.75">
      <c r="B2" s="2"/>
      <c r="C2" s="2"/>
      <c r="D2" s="2"/>
      <c r="E2" s="2"/>
      <c r="G2" s="1" t="s">
        <v>5</v>
      </c>
    </row>
    <row r="3" spans="1:14" ht="15.75">
      <c r="A3" s="8"/>
      <c r="B3" s="13"/>
      <c r="C3" s="14"/>
      <c r="D3" s="14"/>
      <c r="E3" s="14"/>
      <c r="F3" s="14"/>
      <c r="G3" s="2"/>
    </row>
    <row r="4" spans="1:14" s="4" customFormat="1" ht="63">
      <c r="A4" s="30" t="s">
        <v>54</v>
      </c>
      <c r="B4" s="30"/>
      <c r="C4" s="30"/>
      <c r="D4" s="30"/>
      <c r="E4" s="30"/>
      <c r="F4" s="30"/>
      <c r="G4" s="30"/>
    </row>
    <row r="5" spans="1:14">
      <c r="A5" s="7"/>
      <c r="B5" s="9"/>
      <c r="C5" s="6"/>
      <c r="D5" s="6"/>
      <c r="E5" s="6"/>
      <c r="F5" s="6"/>
      <c r="G5" s="6"/>
    </row>
    <row r="6" spans="1:14" s="28" customFormat="1" ht="45" customHeight="1">
      <c r="A6" s="162" t="s">
        <v>9</v>
      </c>
      <c r="B6" s="165" t="s">
        <v>39</v>
      </c>
      <c r="C6" s="166" t="s">
        <v>15</v>
      </c>
      <c r="D6" s="145" t="s">
        <v>40</v>
      </c>
      <c r="E6" s="145"/>
      <c r="F6" s="145"/>
      <c r="G6" s="145"/>
      <c r="H6" s="145"/>
      <c r="I6" s="145"/>
      <c r="J6" s="145"/>
      <c r="K6" s="145"/>
      <c r="L6" s="145"/>
      <c r="M6" s="145"/>
      <c r="N6" s="145"/>
    </row>
    <row r="7" spans="1:14" s="4" customFormat="1" ht="78.75">
      <c r="A7" s="162"/>
      <c r="B7" s="165"/>
      <c r="C7" s="145"/>
      <c r="D7" s="55" t="s">
        <v>58</v>
      </c>
      <c r="E7" s="55" t="s">
        <v>46</v>
      </c>
      <c r="F7" s="56" t="s">
        <v>47</v>
      </c>
      <c r="G7" s="64" t="s">
        <v>48</v>
      </c>
      <c r="H7" s="56" t="s">
        <v>113</v>
      </c>
      <c r="I7" s="56" t="s">
        <v>50</v>
      </c>
      <c r="J7" s="56" t="s">
        <v>51</v>
      </c>
      <c r="K7" s="27" t="s">
        <v>111</v>
      </c>
      <c r="L7" s="27" t="s">
        <v>119</v>
      </c>
      <c r="M7" s="27" t="s">
        <v>151</v>
      </c>
      <c r="N7" s="27" t="s">
        <v>112</v>
      </c>
    </row>
    <row r="8" spans="1:14" s="12" customFormat="1" ht="16.5" thickBot="1">
      <c r="A8" s="86">
        <v>1</v>
      </c>
      <c r="B8" s="86">
        <v>2</v>
      </c>
      <c r="C8" s="86">
        <v>3</v>
      </c>
      <c r="D8" s="86">
        <v>4</v>
      </c>
      <c r="E8" s="86">
        <v>5</v>
      </c>
      <c r="F8" s="86">
        <v>6</v>
      </c>
      <c r="G8" s="87">
        <v>7</v>
      </c>
      <c r="H8" s="86">
        <v>8</v>
      </c>
      <c r="I8" s="86">
        <v>9</v>
      </c>
      <c r="J8" s="86">
        <v>10</v>
      </c>
      <c r="K8" s="86">
        <v>11</v>
      </c>
      <c r="L8" s="86">
        <v>12</v>
      </c>
      <c r="M8" s="86">
        <v>13</v>
      </c>
      <c r="N8" s="86">
        <v>14</v>
      </c>
    </row>
    <row r="9" spans="1:14" s="4" customFormat="1" ht="15.75">
      <c r="A9" s="167" t="s">
        <v>38</v>
      </c>
      <c r="B9" s="169" t="s">
        <v>120</v>
      </c>
      <c r="C9" s="73" t="s">
        <v>14</v>
      </c>
      <c r="D9" s="88">
        <f>D10+D11+D12+D13+D14+D15</f>
        <v>17793.307999999997</v>
      </c>
      <c r="E9" s="88">
        <f t="shared" ref="E9:M9" si="0">E10+E11+E12+E13+E14+E15</f>
        <v>12628.088</v>
      </c>
      <c r="F9" s="88">
        <f t="shared" si="0"/>
        <v>27366.302000000003</v>
      </c>
      <c r="G9" s="75">
        <f t="shared" si="0"/>
        <v>9267.3819999999996</v>
      </c>
      <c r="H9" s="88">
        <f t="shared" si="0"/>
        <v>9315.7000000000007</v>
      </c>
      <c r="I9" s="88">
        <f t="shared" si="0"/>
        <v>7290.9</v>
      </c>
      <c r="J9" s="88">
        <f t="shared" si="0"/>
        <v>16205</v>
      </c>
      <c r="K9" s="88">
        <f t="shared" si="0"/>
        <v>41836</v>
      </c>
      <c r="L9" s="88">
        <f t="shared" si="0"/>
        <v>61558.801469999999</v>
      </c>
      <c r="M9" s="88">
        <f t="shared" si="0"/>
        <v>271666.8</v>
      </c>
      <c r="N9" s="76">
        <f>SUM(N10:N15)</f>
        <v>474928.28147000005</v>
      </c>
    </row>
    <row r="10" spans="1:14" s="4" customFormat="1" ht="15.75">
      <c r="A10" s="168"/>
      <c r="B10" s="170"/>
      <c r="C10" s="17" t="s">
        <v>18</v>
      </c>
      <c r="D10" s="66">
        <f t="shared" ref="D10:M10" si="1">D18+D47</f>
        <v>2594.462</v>
      </c>
      <c r="E10" s="66">
        <f t="shared" si="1"/>
        <v>1793.145</v>
      </c>
      <c r="F10" s="66">
        <f t="shared" si="1"/>
        <v>12930.814</v>
      </c>
      <c r="G10" s="72">
        <f t="shared" si="1"/>
        <v>728.90800000000002</v>
      </c>
      <c r="H10" s="66">
        <f t="shared" si="1"/>
        <v>530.5</v>
      </c>
      <c r="I10" s="66">
        <f t="shared" si="1"/>
        <v>0</v>
      </c>
      <c r="J10" s="66">
        <f t="shared" si="1"/>
        <v>1630</v>
      </c>
      <c r="K10" s="66">
        <f t="shared" si="1"/>
        <v>21858</v>
      </c>
      <c r="L10" s="66">
        <f t="shared" si="1"/>
        <v>30257.371060000001</v>
      </c>
      <c r="M10" s="66">
        <f t="shared" si="1"/>
        <v>238509.6</v>
      </c>
      <c r="N10" s="77">
        <f t="shared" ref="N10:N15" si="2">D10+E10+F10+G10+H10+I10+J10+K10+L10+M10</f>
        <v>310832.80006000004</v>
      </c>
    </row>
    <row r="11" spans="1:14" s="4" customFormat="1" ht="15.75">
      <c r="A11" s="168"/>
      <c r="B11" s="170"/>
      <c r="C11" s="18" t="s">
        <v>12</v>
      </c>
      <c r="D11" s="66">
        <f t="shared" ref="D11:M11" si="3">D19+D48</f>
        <v>4520.5779999999995</v>
      </c>
      <c r="E11" s="66">
        <f t="shared" si="3"/>
        <v>928.45500000000004</v>
      </c>
      <c r="F11" s="66">
        <f t="shared" si="3"/>
        <v>6637.6980000000003</v>
      </c>
      <c r="G11" s="72">
        <f t="shared" si="3"/>
        <v>486.09199999999998</v>
      </c>
      <c r="H11" s="66">
        <f t="shared" si="3"/>
        <v>198.5</v>
      </c>
      <c r="I11" s="66">
        <f t="shared" si="3"/>
        <v>0</v>
      </c>
      <c r="J11" s="66">
        <f t="shared" si="3"/>
        <v>288</v>
      </c>
      <c r="K11" s="66">
        <f t="shared" si="3"/>
        <v>4798</v>
      </c>
      <c r="L11" s="66">
        <f t="shared" si="3"/>
        <v>15286.60894</v>
      </c>
      <c r="M11" s="66">
        <f t="shared" si="3"/>
        <v>4867.6000000000004</v>
      </c>
      <c r="N11" s="77">
        <f t="shared" si="2"/>
        <v>38011.531940000001</v>
      </c>
    </row>
    <row r="12" spans="1:14" ht="15.75">
      <c r="A12" s="168"/>
      <c r="B12" s="170"/>
      <c r="C12" s="18" t="s">
        <v>41</v>
      </c>
      <c r="D12" s="66">
        <f t="shared" ref="D12:H15" si="4">D20+D49</f>
        <v>3043.02</v>
      </c>
      <c r="E12" s="66">
        <f t="shared" si="4"/>
        <v>2836.9690000000001</v>
      </c>
      <c r="F12" s="66">
        <f t="shared" si="4"/>
        <v>4596.9890000000005</v>
      </c>
      <c r="G12" s="72">
        <f t="shared" si="4"/>
        <v>5020</v>
      </c>
      <c r="H12" s="66">
        <f t="shared" si="4"/>
        <v>6103.3</v>
      </c>
      <c r="I12" s="66" t="s">
        <v>102</v>
      </c>
      <c r="J12" s="66">
        <f>J20+J49</f>
        <v>9285</v>
      </c>
      <c r="K12" s="66">
        <f>K20+K49</f>
        <v>10112</v>
      </c>
      <c r="L12" s="66">
        <f>L20+L49</f>
        <v>12425.28039</v>
      </c>
      <c r="M12" s="66">
        <f>M20+M49</f>
        <v>14772.300000000001</v>
      </c>
      <c r="N12" s="77">
        <f t="shared" si="2"/>
        <v>75485.758390000003</v>
      </c>
    </row>
    <row r="13" spans="1:14" ht="38.25">
      <c r="A13" s="168"/>
      <c r="B13" s="170"/>
      <c r="C13" s="19" t="s">
        <v>16</v>
      </c>
      <c r="D13" s="66">
        <f t="shared" si="4"/>
        <v>0</v>
      </c>
      <c r="E13" s="66">
        <f t="shared" si="4"/>
        <v>0</v>
      </c>
      <c r="F13" s="66">
        <f t="shared" si="4"/>
        <v>0</v>
      </c>
      <c r="G13" s="72">
        <f t="shared" si="4"/>
        <v>0</v>
      </c>
      <c r="H13" s="66">
        <f t="shared" si="4"/>
        <v>0</v>
      </c>
      <c r="I13" s="66">
        <f t="shared" ref="I13:M15" si="5">I21+I50</f>
        <v>0</v>
      </c>
      <c r="J13" s="66">
        <f t="shared" si="5"/>
        <v>0</v>
      </c>
      <c r="K13" s="66">
        <f t="shared" si="5"/>
        <v>0</v>
      </c>
      <c r="L13" s="66">
        <f t="shared" si="5"/>
        <v>0</v>
      </c>
      <c r="M13" s="66">
        <f t="shared" si="5"/>
        <v>0</v>
      </c>
      <c r="N13" s="77">
        <f t="shared" si="2"/>
        <v>0</v>
      </c>
    </row>
    <row r="14" spans="1:14" s="4" customFormat="1" ht="16.5">
      <c r="A14" s="168"/>
      <c r="B14" s="170"/>
      <c r="C14" s="18" t="s">
        <v>19</v>
      </c>
      <c r="D14" s="66">
        <f t="shared" si="4"/>
        <v>0</v>
      </c>
      <c r="E14" s="66">
        <f t="shared" si="4"/>
        <v>0</v>
      </c>
      <c r="F14" s="66">
        <f t="shared" si="4"/>
        <v>0</v>
      </c>
      <c r="G14" s="72">
        <f t="shared" si="4"/>
        <v>0</v>
      </c>
      <c r="H14" s="66">
        <f t="shared" si="4"/>
        <v>0</v>
      </c>
      <c r="I14" s="66">
        <f t="shared" si="5"/>
        <v>0</v>
      </c>
      <c r="J14" s="66">
        <f t="shared" si="5"/>
        <v>0</v>
      </c>
      <c r="K14" s="66">
        <f t="shared" ref="K14:M15" si="6">K22+K51</f>
        <v>5068</v>
      </c>
      <c r="L14" s="66">
        <f t="shared" si="6"/>
        <v>3560.5510800000002</v>
      </c>
      <c r="M14" s="66">
        <f t="shared" si="6"/>
        <v>13517.3</v>
      </c>
      <c r="N14" s="77">
        <f t="shared" si="2"/>
        <v>22145.85108</v>
      </c>
    </row>
    <row r="15" spans="1:14" s="4" customFormat="1" ht="16.5" thickBot="1">
      <c r="A15" s="168"/>
      <c r="B15" s="170"/>
      <c r="C15" s="105" t="s">
        <v>20</v>
      </c>
      <c r="D15" s="106">
        <f t="shared" si="4"/>
        <v>7635.2479999999996</v>
      </c>
      <c r="E15" s="106">
        <f t="shared" si="4"/>
        <v>7069.5190000000002</v>
      </c>
      <c r="F15" s="106">
        <f t="shared" si="4"/>
        <v>3200.8009999999999</v>
      </c>
      <c r="G15" s="85">
        <f t="shared" si="4"/>
        <v>3032.3820000000001</v>
      </c>
      <c r="H15" s="106">
        <f t="shared" si="4"/>
        <v>2483.4</v>
      </c>
      <c r="I15" s="106">
        <f t="shared" si="5"/>
        <v>0</v>
      </c>
      <c r="J15" s="106">
        <f t="shared" si="5"/>
        <v>5002</v>
      </c>
      <c r="K15" s="106">
        <f t="shared" si="6"/>
        <v>0</v>
      </c>
      <c r="L15" s="106">
        <f t="shared" si="6"/>
        <v>28.99</v>
      </c>
      <c r="M15" s="106">
        <f t="shared" si="6"/>
        <v>0</v>
      </c>
      <c r="N15" s="107">
        <f t="shared" si="2"/>
        <v>28452.340000000004</v>
      </c>
    </row>
    <row r="16" spans="1:14" s="4" customFormat="1" ht="16.5" thickBot="1">
      <c r="A16" s="108" t="s">
        <v>0</v>
      </c>
      <c r="B16" s="109"/>
      <c r="C16" s="110"/>
      <c r="D16" s="111"/>
      <c r="E16" s="111"/>
      <c r="F16" s="111"/>
      <c r="G16" s="111"/>
      <c r="H16" s="111"/>
      <c r="I16" s="111"/>
      <c r="J16" s="111"/>
      <c r="K16" s="111"/>
      <c r="L16" s="111"/>
      <c r="M16" s="111"/>
      <c r="N16" s="112"/>
    </row>
    <row r="17" spans="1:14" s="4" customFormat="1" ht="15.75">
      <c r="A17" s="163" t="s">
        <v>56</v>
      </c>
      <c r="B17" s="160" t="s">
        <v>123</v>
      </c>
      <c r="C17" s="73" t="s">
        <v>14</v>
      </c>
      <c r="D17" s="74">
        <f>D18+D19+D20+D21+D22+D23</f>
        <v>15071.307999999999</v>
      </c>
      <c r="E17" s="74">
        <f t="shared" ref="E17:M17" si="7">E18+E19+E20+E21+E22+E23</f>
        <v>9946.6389999999992</v>
      </c>
      <c r="F17" s="74">
        <f t="shared" si="7"/>
        <v>22900.806</v>
      </c>
      <c r="G17" s="74">
        <f t="shared" si="7"/>
        <v>4337.3819999999996</v>
      </c>
      <c r="H17" s="74">
        <f t="shared" si="7"/>
        <v>3266.4</v>
      </c>
      <c r="I17" s="74">
        <f t="shared" si="7"/>
        <v>0</v>
      </c>
      <c r="J17" s="74">
        <f t="shared" si="7"/>
        <v>7220</v>
      </c>
      <c r="K17" s="74">
        <f t="shared" si="7"/>
        <v>32981</v>
      </c>
      <c r="L17" s="74">
        <f t="shared" si="7"/>
        <v>49633.961470000002</v>
      </c>
      <c r="M17" s="74">
        <f t="shared" si="7"/>
        <v>257566.2</v>
      </c>
      <c r="N17" s="76">
        <f t="shared" ref="N17:N23" si="8">D17+E17+F17+G17+H17+I17+J17+K17+L17+M17</f>
        <v>402923.69647000002</v>
      </c>
    </row>
    <row r="18" spans="1:14" ht="15.75">
      <c r="A18" s="164"/>
      <c r="B18" s="161"/>
      <c r="C18" s="17" t="s">
        <v>18</v>
      </c>
      <c r="D18" s="65">
        <f t="shared" ref="D18:E23" si="9">D26+D33+D40</f>
        <v>2594.462</v>
      </c>
      <c r="E18" s="65">
        <f t="shared" si="9"/>
        <v>1793.145</v>
      </c>
      <c r="F18" s="65">
        <v>12930.814</v>
      </c>
      <c r="G18" s="65">
        <f t="shared" ref="G18:M23" si="10">G26+G33+G40</f>
        <v>728.90800000000002</v>
      </c>
      <c r="H18" s="65">
        <f t="shared" ref="H18:M20" si="11">H26+H33+H40</f>
        <v>530.5</v>
      </c>
      <c r="I18" s="65">
        <f t="shared" si="11"/>
        <v>0</v>
      </c>
      <c r="J18" s="65">
        <f t="shared" si="11"/>
        <v>1630</v>
      </c>
      <c r="K18" s="65">
        <f t="shared" si="11"/>
        <v>21858</v>
      </c>
      <c r="L18" s="65">
        <f t="shared" si="11"/>
        <v>30257.371060000001</v>
      </c>
      <c r="M18" s="65">
        <f t="shared" si="11"/>
        <v>238509.6</v>
      </c>
      <c r="N18" s="77">
        <f t="shared" si="8"/>
        <v>310832.80006000004</v>
      </c>
    </row>
    <row r="19" spans="1:14" ht="15.75">
      <c r="A19" s="164"/>
      <c r="B19" s="161"/>
      <c r="C19" s="18" t="s">
        <v>12</v>
      </c>
      <c r="D19" s="65">
        <f t="shared" si="9"/>
        <v>4520.5779999999995</v>
      </c>
      <c r="E19" s="65">
        <f t="shared" si="9"/>
        <v>928.45500000000004</v>
      </c>
      <c r="F19" s="65">
        <v>6637.6980000000003</v>
      </c>
      <c r="G19" s="65">
        <f t="shared" si="10"/>
        <v>486.09199999999998</v>
      </c>
      <c r="H19" s="65">
        <f t="shared" si="11"/>
        <v>198.5</v>
      </c>
      <c r="I19" s="65">
        <f t="shared" si="11"/>
        <v>0</v>
      </c>
      <c r="J19" s="65">
        <f t="shared" si="11"/>
        <v>288</v>
      </c>
      <c r="K19" s="65">
        <f t="shared" si="11"/>
        <v>4798</v>
      </c>
      <c r="L19" s="65">
        <f t="shared" si="11"/>
        <v>15286.60894</v>
      </c>
      <c r="M19" s="65">
        <f t="shared" si="11"/>
        <v>4867.6000000000004</v>
      </c>
      <c r="N19" s="77">
        <f t="shared" si="8"/>
        <v>38011.531940000001</v>
      </c>
    </row>
    <row r="20" spans="1:14" ht="15.75">
      <c r="A20" s="164"/>
      <c r="B20" s="161"/>
      <c r="C20" s="18" t="s">
        <v>41</v>
      </c>
      <c r="D20" s="65">
        <f t="shared" si="9"/>
        <v>321.02</v>
      </c>
      <c r="E20" s="65">
        <f t="shared" si="9"/>
        <v>155.52000000000001</v>
      </c>
      <c r="F20" s="65" t="s">
        <v>62</v>
      </c>
      <c r="G20" s="65">
        <f t="shared" si="10"/>
        <v>90</v>
      </c>
      <c r="H20" s="65">
        <f t="shared" si="11"/>
        <v>54</v>
      </c>
      <c r="I20" s="65">
        <f t="shared" si="11"/>
        <v>0</v>
      </c>
      <c r="J20" s="65">
        <f t="shared" si="11"/>
        <v>300</v>
      </c>
      <c r="K20" s="65">
        <f t="shared" si="11"/>
        <v>1257</v>
      </c>
      <c r="L20" s="65">
        <f t="shared" si="11"/>
        <v>500.44038999999998</v>
      </c>
      <c r="M20" s="65">
        <f t="shared" si="11"/>
        <v>671.7</v>
      </c>
      <c r="N20" s="77">
        <f t="shared" si="8"/>
        <v>3481.1733899999999</v>
      </c>
    </row>
    <row r="21" spans="1:14" ht="38.25">
      <c r="A21" s="164"/>
      <c r="B21" s="161"/>
      <c r="C21" s="19" t="s">
        <v>16</v>
      </c>
      <c r="D21" s="65">
        <f t="shared" si="9"/>
        <v>0</v>
      </c>
      <c r="E21" s="65">
        <f t="shared" si="9"/>
        <v>0</v>
      </c>
      <c r="F21" s="65">
        <f>F29+F36+F43</f>
        <v>0</v>
      </c>
      <c r="G21" s="65">
        <f t="shared" si="10"/>
        <v>0</v>
      </c>
      <c r="H21" s="65">
        <f t="shared" si="10"/>
        <v>0</v>
      </c>
      <c r="I21" s="65">
        <f t="shared" si="10"/>
        <v>0</v>
      </c>
      <c r="J21" s="65">
        <f t="shared" si="10"/>
        <v>0</v>
      </c>
      <c r="K21" s="65">
        <f t="shared" si="10"/>
        <v>0</v>
      </c>
      <c r="L21" s="65">
        <f t="shared" si="10"/>
        <v>0</v>
      </c>
      <c r="M21" s="65">
        <f t="shared" si="10"/>
        <v>0</v>
      </c>
      <c r="N21" s="77">
        <f t="shared" si="8"/>
        <v>0</v>
      </c>
    </row>
    <row r="22" spans="1:14" ht="15.75">
      <c r="A22" s="164"/>
      <c r="B22" s="161"/>
      <c r="C22" s="18" t="s">
        <v>13</v>
      </c>
      <c r="D22" s="65">
        <f t="shared" si="9"/>
        <v>0</v>
      </c>
      <c r="E22" s="65">
        <f t="shared" si="9"/>
        <v>0</v>
      </c>
      <c r="F22" s="65">
        <f>F30+F37+F44</f>
        <v>0</v>
      </c>
      <c r="G22" s="65">
        <f t="shared" si="10"/>
        <v>0</v>
      </c>
      <c r="H22" s="65">
        <f>H30+H37+H44</f>
        <v>0</v>
      </c>
      <c r="I22" s="65">
        <f>I30+I37+I44</f>
        <v>0</v>
      </c>
      <c r="J22" s="65">
        <f>J30+J37+J44</f>
        <v>0</v>
      </c>
      <c r="K22" s="65">
        <f t="shared" si="10"/>
        <v>5068</v>
      </c>
      <c r="L22" s="65">
        <f t="shared" si="10"/>
        <v>3560.5510800000002</v>
      </c>
      <c r="M22" s="65">
        <f t="shared" si="10"/>
        <v>13517.3</v>
      </c>
      <c r="N22" s="77">
        <f t="shared" si="8"/>
        <v>22145.85108</v>
      </c>
    </row>
    <row r="23" spans="1:14" ht="16.5" thickBot="1">
      <c r="A23" s="164"/>
      <c r="B23" s="161"/>
      <c r="C23" s="105" t="s">
        <v>20</v>
      </c>
      <c r="D23" s="113">
        <f t="shared" si="9"/>
        <v>7635.2479999999996</v>
      </c>
      <c r="E23" s="113">
        <f t="shared" si="9"/>
        <v>7069.5190000000002</v>
      </c>
      <c r="F23" s="113" t="s">
        <v>61</v>
      </c>
      <c r="G23" s="113">
        <f t="shared" si="10"/>
        <v>3032.3820000000001</v>
      </c>
      <c r="H23" s="113">
        <f t="shared" si="10"/>
        <v>2483.4</v>
      </c>
      <c r="I23" s="113">
        <f t="shared" si="10"/>
        <v>0</v>
      </c>
      <c r="J23" s="113">
        <f t="shared" si="10"/>
        <v>5002</v>
      </c>
      <c r="K23" s="113">
        <f t="shared" si="10"/>
        <v>0</v>
      </c>
      <c r="L23" s="113">
        <f t="shared" si="10"/>
        <v>28.99</v>
      </c>
      <c r="M23" s="113">
        <f t="shared" si="10"/>
        <v>0</v>
      </c>
      <c r="N23" s="107">
        <f t="shared" si="8"/>
        <v>28452.340000000004</v>
      </c>
    </row>
    <row r="24" spans="1:14" ht="16.5" thickBot="1">
      <c r="A24" s="108" t="s">
        <v>0</v>
      </c>
      <c r="B24" s="114"/>
      <c r="C24" s="115"/>
      <c r="D24" s="116"/>
      <c r="E24" s="111"/>
      <c r="F24" s="111"/>
      <c r="G24" s="111"/>
      <c r="H24" s="111"/>
      <c r="I24" s="111"/>
      <c r="J24" s="111"/>
      <c r="K24" s="111"/>
      <c r="L24" s="111"/>
      <c r="M24" s="111"/>
      <c r="N24" s="112"/>
    </row>
    <row r="25" spans="1:14" ht="15.75">
      <c r="A25" s="171" t="s">
        <v>24</v>
      </c>
      <c r="B25" s="174" t="s">
        <v>124</v>
      </c>
      <c r="C25" s="73" t="s">
        <v>14</v>
      </c>
      <c r="D25" s="83">
        <f>D26+D27+D28+D29+D30+D31</f>
        <v>11046.608</v>
      </c>
      <c r="E25" s="83">
        <f t="shared" ref="E25:M25" si="12">E26+E27+E28+E29+E30+E31</f>
        <v>9946.6389999999992</v>
      </c>
      <c r="F25" s="83">
        <f t="shared" si="12"/>
        <v>5510.77</v>
      </c>
      <c r="G25" s="74">
        <f t="shared" si="12"/>
        <v>4337.3819999999996</v>
      </c>
      <c r="H25" s="74">
        <f t="shared" si="12"/>
        <v>3266.4</v>
      </c>
      <c r="I25" s="74">
        <f t="shared" si="12"/>
        <v>0</v>
      </c>
      <c r="J25" s="74">
        <f t="shared" si="12"/>
        <v>7220</v>
      </c>
      <c r="K25" s="74">
        <f t="shared" si="12"/>
        <v>0</v>
      </c>
      <c r="L25" s="74">
        <f t="shared" si="12"/>
        <v>0</v>
      </c>
      <c r="M25" s="74">
        <f t="shared" si="12"/>
        <v>0</v>
      </c>
      <c r="N25" s="99">
        <f>D25+E25+F25+G25+H25+I25+J25+K25+L25+M25</f>
        <v>41327.798999999999</v>
      </c>
    </row>
    <row r="26" spans="1:14" ht="15.75">
      <c r="A26" s="172"/>
      <c r="B26" s="175"/>
      <c r="C26" s="17" t="s">
        <v>18</v>
      </c>
      <c r="D26" s="65">
        <v>1413.5619999999999</v>
      </c>
      <c r="E26" s="59">
        <v>1793.145</v>
      </c>
      <c r="F26" s="59">
        <v>1314.03</v>
      </c>
      <c r="G26" s="59">
        <v>728.90800000000002</v>
      </c>
      <c r="H26" s="59">
        <v>530.5</v>
      </c>
      <c r="I26" s="59">
        <v>0</v>
      </c>
      <c r="J26" s="59">
        <v>1630</v>
      </c>
      <c r="K26" s="59">
        <v>0</v>
      </c>
      <c r="L26" s="59">
        <v>0</v>
      </c>
      <c r="M26" s="59">
        <v>0</v>
      </c>
      <c r="N26" s="59">
        <f t="shared" ref="N26:N31" si="13">D26+E26+F26+G26+H26+I26+J26+K26+L26+M26</f>
        <v>7410.1450000000004</v>
      </c>
    </row>
    <row r="27" spans="1:14" ht="15.75">
      <c r="A27" s="172"/>
      <c r="B27" s="175"/>
      <c r="C27" s="18" t="s">
        <v>12</v>
      </c>
      <c r="D27" s="65">
        <v>1799.078</v>
      </c>
      <c r="E27" s="59">
        <v>928.45500000000004</v>
      </c>
      <c r="F27" s="59">
        <v>864.45</v>
      </c>
      <c r="G27" s="59">
        <v>486.09199999999998</v>
      </c>
      <c r="H27" s="59">
        <v>198.5</v>
      </c>
      <c r="I27" s="59">
        <v>0</v>
      </c>
      <c r="J27" s="59">
        <v>288</v>
      </c>
      <c r="K27" s="59">
        <v>0</v>
      </c>
      <c r="L27" s="59">
        <v>0</v>
      </c>
      <c r="M27" s="59">
        <v>0</v>
      </c>
      <c r="N27" s="59">
        <f t="shared" si="13"/>
        <v>4564.5750000000007</v>
      </c>
    </row>
    <row r="28" spans="1:14" ht="15.75">
      <c r="A28" s="172"/>
      <c r="B28" s="175"/>
      <c r="C28" s="18" t="s">
        <v>41</v>
      </c>
      <c r="D28" s="65">
        <v>198.72</v>
      </c>
      <c r="E28" s="59">
        <v>155.52000000000001</v>
      </c>
      <c r="F28" s="59">
        <v>131.49</v>
      </c>
      <c r="G28" s="59">
        <v>90</v>
      </c>
      <c r="H28" s="59">
        <v>54</v>
      </c>
      <c r="I28" s="59">
        <v>0</v>
      </c>
      <c r="J28" s="59">
        <v>300</v>
      </c>
      <c r="K28" s="59">
        <v>0</v>
      </c>
      <c r="L28" s="59">
        <v>0</v>
      </c>
      <c r="M28" s="59">
        <v>0</v>
      </c>
      <c r="N28" s="59">
        <f t="shared" si="13"/>
        <v>929.73</v>
      </c>
    </row>
    <row r="29" spans="1:14" ht="38.25">
      <c r="A29" s="172"/>
      <c r="B29" s="175"/>
      <c r="C29" s="19" t="s">
        <v>16</v>
      </c>
      <c r="D29" s="65">
        <v>0</v>
      </c>
      <c r="E29" s="59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f t="shared" si="13"/>
        <v>0</v>
      </c>
    </row>
    <row r="30" spans="1:14" ht="15.75">
      <c r="A30" s="172"/>
      <c r="B30" s="175"/>
      <c r="C30" s="18" t="s">
        <v>13</v>
      </c>
      <c r="D30" s="65">
        <v>0</v>
      </c>
      <c r="E30" s="59">
        <v>0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f t="shared" si="13"/>
        <v>0</v>
      </c>
    </row>
    <row r="31" spans="1:14" ht="16.5" thickBot="1">
      <c r="A31" s="173"/>
      <c r="B31" s="176"/>
      <c r="C31" s="78" t="s">
        <v>20</v>
      </c>
      <c r="D31" s="79">
        <v>7635.2479999999996</v>
      </c>
      <c r="E31" s="80">
        <v>7069.5190000000002</v>
      </c>
      <c r="F31" s="80">
        <v>3200.8</v>
      </c>
      <c r="G31" s="80">
        <v>3032.3820000000001</v>
      </c>
      <c r="H31" s="80">
        <v>2483.4</v>
      </c>
      <c r="I31" s="80">
        <v>0</v>
      </c>
      <c r="J31" s="80">
        <v>5002</v>
      </c>
      <c r="K31" s="80">
        <v>0</v>
      </c>
      <c r="L31" s="80">
        <v>0</v>
      </c>
      <c r="M31" s="80">
        <v>0</v>
      </c>
      <c r="N31" s="117">
        <f t="shared" si="13"/>
        <v>28423.349000000002</v>
      </c>
    </row>
    <row r="32" spans="1:14" ht="15.75">
      <c r="A32" s="171" t="s">
        <v>25</v>
      </c>
      <c r="B32" s="174" t="s">
        <v>128</v>
      </c>
      <c r="C32" s="73" t="s">
        <v>14</v>
      </c>
      <c r="D32" s="83">
        <f t="shared" ref="D32:M32" si="14">D33+D34+D35+D36+D37+D38</f>
        <v>4024.7000000000003</v>
      </c>
      <c r="E32" s="83">
        <f t="shared" si="14"/>
        <v>0</v>
      </c>
      <c r="F32" s="83">
        <f t="shared" si="14"/>
        <v>0</v>
      </c>
      <c r="G32" s="83">
        <f t="shared" si="14"/>
        <v>0</v>
      </c>
      <c r="H32" s="83">
        <f t="shared" si="14"/>
        <v>0</v>
      </c>
      <c r="I32" s="83">
        <f t="shared" si="14"/>
        <v>0</v>
      </c>
      <c r="J32" s="83">
        <f t="shared" si="14"/>
        <v>0</v>
      </c>
      <c r="K32" s="83">
        <f t="shared" si="14"/>
        <v>0</v>
      </c>
      <c r="L32" s="83">
        <f t="shared" si="14"/>
        <v>0</v>
      </c>
      <c r="M32" s="83">
        <f t="shared" si="14"/>
        <v>0</v>
      </c>
      <c r="N32" s="99">
        <f>D32+E32+F32+G32+H32+I32+J32+K32+L32+M32</f>
        <v>4024.7000000000003</v>
      </c>
    </row>
    <row r="33" spans="1:14" ht="15.75">
      <c r="A33" s="172"/>
      <c r="B33" s="175"/>
      <c r="C33" s="17" t="s">
        <v>18</v>
      </c>
      <c r="D33" s="65">
        <v>1180.9000000000001</v>
      </c>
      <c r="E33" s="59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f t="shared" ref="N33:N38" si="15">D33+E33+F33+G33+H33+I33+J33+K33+L33+M33</f>
        <v>1180.9000000000001</v>
      </c>
    </row>
    <row r="34" spans="1:14" ht="15.75">
      <c r="A34" s="172"/>
      <c r="B34" s="175"/>
      <c r="C34" s="18" t="s">
        <v>12</v>
      </c>
      <c r="D34" s="65">
        <v>2721.5</v>
      </c>
      <c r="E34" s="59">
        <v>0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f t="shared" si="15"/>
        <v>2721.5</v>
      </c>
    </row>
    <row r="35" spans="1:14" ht="15.75">
      <c r="A35" s="172"/>
      <c r="B35" s="175"/>
      <c r="C35" s="18" t="s">
        <v>41</v>
      </c>
      <c r="D35" s="65">
        <v>122.3</v>
      </c>
      <c r="E35" s="59">
        <v>0</v>
      </c>
      <c r="F35" s="59">
        <v>0</v>
      </c>
      <c r="G35" s="59">
        <v>0</v>
      </c>
      <c r="H35" s="59">
        <v>0</v>
      </c>
      <c r="I35" s="59">
        <v>0</v>
      </c>
      <c r="J35" s="59">
        <v>0</v>
      </c>
      <c r="K35" s="59">
        <v>0</v>
      </c>
      <c r="L35" s="59">
        <v>0</v>
      </c>
      <c r="M35" s="59">
        <v>0</v>
      </c>
      <c r="N35" s="59">
        <f t="shared" si="15"/>
        <v>122.3</v>
      </c>
    </row>
    <row r="36" spans="1:14" ht="38.25">
      <c r="A36" s="172"/>
      <c r="B36" s="175"/>
      <c r="C36" s="19" t="s">
        <v>16</v>
      </c>
      <c r="D36" s="65">
        <v>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>
        <v>0</v>
      </c>
      <c r="L36" s="65">
        <v>0</v>
      </c>
      <c r="M36" s="59">
        <v>0</v>
      </c>
      <c r="N36" s="59">
        <f t="shared" si="15"/>
        <v>0</v>
      </c>
    </row>
    <row r="37" spans="1:14" ht="15.75">
      <c r="A37" s="172"/>
      <c r="B37" s="175"/>
      <c r="C37" s="18" t="s">
        <v>13</v>
      </c>
      <c r="D37" s="65">
        <v>0</v>
      </c>
      <c r="E37" s="65">
        <v>0</v>
      </c>
      <c r="F37" s="65">
        <v>0</v>
      </c>
      <c r="G37" s="65">
        <v>0</v>
      </c>
      <c r="H37" s="65">
        <v>0</v>
      </c>
      <c r="I37" s="65">
        <v>0</v>
      </c>
      <c r="J37" s="65">
        <v>0</v>
      </c>
      <c r="K37" s="65">
        <v>0</v>
      </c>
      <c r="L37" s="65">
        <v>0</v>
      </c>
      <c r="M37" s="59">
        <v>0</v>
      </c>
      <c r="N37" s="59">
        <f t="shared" si="15"/>
        <v>0</v>
      </c>
    </row>
    <row r="38" spans="1:14" ht="16.5" thickBot="1">
      <c r="A38" s="173"/>
      <c r="B38" s="176"/>
      <c r="C38" s="78" t="s">
        <v>20</v>
      </c>
      <c r="D38" s="79">
        <v>0</v>
      </c>
      <c r="E38" s="79">
        <v>0</v>
      </c>
      <c r="F38" s="79">
        <v>0</v>
      </c>
      <c r="G38" s="79">
        <v>0</v>
      </c>
      <c r="H38" s="79">
        <v>0</v>
      </c>
      <c r="I38" s="79">
        <v>0</v>
      </c>
      <c r="J38" s="79">
        <v>0</v>
      </c>
      <c r="K38" s="79">
        <v>0</v>
      </c>
      <c r="L38" s="79">
        <v>0</v>
      </c>
      <c r="M38" s="80">
        <v>0</v>
      </c>
      <c r="N38" s="117">
        <f t="shared" si="15"/>
        <v>0</v>
      </c>
    </row>
    <row r="39" spans="1:14" ht="15.75">
      <c r="A39" s="177" t="s">
        <v>55</v>
      </c>
      <c r="B39" s="180" t="s">
        <v>125</v>
      </c>
      <c r="C39" s="73" t="s">
        <v>14</v>
      </c>
      <c r="D39" s="74">
        <v>0</v>
      </c>
      <c r="E39" s="74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82">
        <f>K40+K41+K42+K43+K44+K45</f>
        <v>32981</v>
      </c>
      <c r="L39" s="82">
        <f>L40+L41+L42+L43+L44+L45</f>
        <v>49633.961470000002</v>
      </c>
      <c r="M39" s="82">
        <f>M40+M41+M42+M43+M44+M45</f>
        <v>257566.2</v>
      </c>
      <c r="N39" s="76">
        <f t="shared" ref="N39:N46" si="16">D39+E39+F39+G39+H39+I39+J39+K39+L39+M39</f>
        <v>340181.16147000005</v>
      </c>
    </row>
    <row r="40" spans="1:14" ht="15.75">
      <c r="A40" s="178"/>
      <c r="B40" s="181"/>
      <c r="C40" s="17" t="s">
        <v>18</v>
      </c>
      <c r="D40" s="65">
        <v>0</v>
      </c>
      <c r="E40" s="59">
        <v>0</v>
      </c>
      <c r="F40" s="59">
        <v>0</v>
      </c>
      <c r="G40" s="59">
        <v>0</v>
      </c>
      <c r="H40" s="59">
        <v>0</v>
      </c>
      <c r="I40" s="59">
        <v>0</v>
      </c>
      <c r="J40" s="59">
        <v>0</v>
      </c>
      <c r="K40" s="59">
        <v>21858</v>
      </c>
      <c r="L40" s="59">
        <v>30257.371060000001</v>
      </c>
      <c r="M40" s="65">
        <v>238509.6</v>
      </c>
      <c r="N40" s="77">
        <f t="shared" si="16"/>
        <v>290624.97106000001</v>
      </c>
    </row>
    <row r="41" spans="1:14" ht="15.75">
      <c r="A41" s="178"/>
      <c r="B41" s="181"/>
      <c r="C41" s="18" t="s">
        <v>12</v>
      </c>
      <c r="D41" s="65">
        <v>0</v>
      </c>
      <c r="E41" s="59">
        <v>0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4798</v>
      </c>
      <c r="L41" s="59">
        <v>15286.60894</v>
      </c>
      <c r="M41" s="65">
        <v>4867.6000000000004</v>
      </c>
      <c r="N41" s="77">
        <f t="shared" si="16"/>
        <v>24952.208939999997</v>
      </c>
    </row>
    <row r="42" spans="1:14" ht="15.75">
      <c r="A42" s="178"/>
      <c r="B42" s="181"/>
      <c r="C42" s="18" t="s">
        <v>41</v>
      </c>
      <c r="D42" s="65">
        <v>0</v>
      </c>
      <c r="E42" s="59">
        <v>0</v>
      </c>
      <c r="F42" s="59">
        <v>0</v>
      </c>
      <c r="G42" s="59">
        <v>0</v>
      </c>
      <c r="H42" s="59">
        <v>0</v>
      </c>
      <c r="I42" s="59">
        <v>0</v>
      </c>
      <c r="J42" s="59">
        <v>0</v>
      </c>
      <c r="K42" s="59">
        <v>1257</v>
      </c>
      <c r="L42" s="59">
        <v>500.44038999999998</v>
      </c>
      <c r="M42" s="65">
        <v>671.7</v>
      </c>
      <c r="N42" s="77">
        <f t="shared" si="16"/>
        <v>2429.14039</v>
      </c>
    </row>
    <row r="43" spans="1:14" ht="38.25">
      <c r="A43" s="178"/>
      <c r="B43" s="181"/>
      <c r="C43" s="19" t="s">
        <v>16</v>
      </c>
      <c r="D43" s="65">
        <v>0</v>
      </c>
      <c r="E43" s="59">
        <v>0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0</v>
      </c>
      <c r="L43" s="59">
        <v>0</v>
      </c>
      <c r="M43" s="65">
        <v>0</v>
      </c>
      <c r="N43" s="77">
        <f t="shared" si="16"/>
        <v>0</v>
      </c>
    </row>
    <row r="44" spans="1:14" ht="15.75">
      <c r="A44" s="178"/>
      <c r="B44" s="181"/>
      <c r="C44" s="18" t="s">
        <v>13</v>
      </c>
      <c r="D44" s="65">
        <v>0</v>
      </c>
      <c r="E44" s="59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5068</v>
      </c>
      <c r="L44" s="59">
        <v>3560.5510800000002</v>
      </c>
      <c r="M44" s="65">
        <v>13517.3</v>
      </c>
      <c r="N44" s="77">
        <f t="shared" si="16"/>
        <v>22145.85108</v>
      </c>
    </row>
    <row r="45" spans="1:14" ht="16.5" thickBot="1">
      <c r="A45" s="179"/>
      <c r="B45" s="182"/>
      <c r="C45" s="78" t="s">
        <v>20</v>
      </c>
      <c r="D45" s="79">
        <v>0</v>
      </c>
      <c r="E45" s="80">
        <v>0</v>
      </c>
      <c r="F45" s="80">
        <v>0</v>
      </c>
      <c r="G45" s="80">
        <v>0</v>
      </c>
      <c r="H45" s="80">
        <v>0</v>
      </c>
      <c r="I45" s="80">
        <v>0</v>
      </c>
      <c r="J45" s="80">
        <v>0</v>
      </c>
      <c r="K45" s="80">
        <v>0</v>
      </c>
      <c r="L45" s="80">
        <v>28.99</v>
      </c>
      <c r="M45" s="79">
        <v>0</v>
      </c>
      <c r="N45" s="81">
        <f t="shared" si="16"/>
        <v>28.99</v>
      </c>
    </row>
    <row r="46" spans="1:14" ht="15.75">
      <c r="A46" s="177" t="s">
        <v>57</v>
      </c>
      <c r="B46" s="180" t="s">
        <v>52</v>
      </c>
      <c r="C46" s="73" t="s">
        <v>14</v>
      </c>
      <c r="D46" s="75">
        <f>D47+D48+D49+D50+D51+D52</f>
        <v>2722</v>
      </c>
      <c r="E46" s="75">
        <f>E47+E48+E49+E50+E51+E52</f>
        <v>2681.4490000000001</v>
      </c>
      <c r="F46" s="75">
        <f>F47+F48+F49+F50+F51+F52</f>
        <v>4465.4960000000001</v>
      </c>
      <c r="G46" s="75">
        <v>4930</v>
      </c>
      <c r="H46" s="75">
        <v>6049.3</v>
      </c>
      <c r="I46" s="75">
        <v>7290.9</v>
      </c>
      <c r="J46" s="75">
        <v>8985</v>
      </c>
      <c r="K46" s="75">
        <v>8855</v>
      </c>
      <c r="L46" s="75">
        <v>11924.84</v>
      </c>
      <c r="M46" s="104">
        <v>14100.6</v>
      </c>
      <c r="N46" s="99">
        <f t="shared" si="16"/>
        <v>72004.585000000006</v>
      </c>
    </row>
    <row r="47" spans="1:14" ht="15.75">
      <c r="A47" s="178"/>
      <c r="B47" s="181"/>
      <c r="C47" s="17" t="s">
        <v>18</v>
      </c>
      <c r="D47" s="59">
        <v>0</v>
      </c>
      <c r="E47" s="59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77">
        <f t="shared" ref="N47:N52" si="17">D47+E47+F47+G47+H47+I47+J47+K47+L47+M47</f>
        <v>0</v>
      </c>
    </row>
    <row r="48" spans="1:14" ht="15.75">
      <c r="A48" s="178"/>
      <c r="B48" s="181"/>
      <c r="C48" s="18" t="s">
        <v>12</v>
      </c>
      <c r="D48" s="59">
        <v>0</v>
      </c>
      <c r="E48" s="59">
        <v>0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77">
        <f t="shared" si="17"/>
        <v>0</v>
      </c>
    </row>
    <row r="49" spans="1:14" ht="15.75">
      <c r="A49" s="178"/>
      <c r="B49" s="181"/>
      <c r="C49" s="18" t="s">
        <v>41</v>
      </c>
      <c r="D49" s="59">
        <v>2722</v>
      </c>
      <c r="E49" s="59">
        <v>2681.4490000000001</v>
      </c>
      <c r="F49" s="59">
        <v>4465.4960000000001</v>
      </c>
      <c r="G49" s="59">
        <v>4930</v>
      </c>
      <c r="H49" s="59">
        <v>6049.3</v>
      </c>
      <c r="I49" s="59">
        <v>7290.9</v>
      </c>
      <c r="J49" s="59">
        <v>8985</v>
      </c>
      <c r="K49" s="59">
        <v>8855</v>
      </c>
      <c r="L49" s="59">
        <v>11924.84</v>
      </c>
      <c r="M49" s="84">
        <v>14100.6</v>
      </c>
      <c r="N49" s="77">
        <f t="shared" si="17"/>
        <v>72004.585000000006</v>
      </c>
    </row>
    <row r="50" spans="1:14" ht="38.25">
      <c r="A50" s="178"/>
      <c r="B50" s="181"/>
      <c r="C50" s="19" t="s">
        <v>16</v>
      </c>
      <c r="D50" s="59">
        <v>0</v>
      </c>
      <c r="E50" s="59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77">
        <f t="shared" si="17"/>
        <v>0</v>
      </c>
    </row>
    <row r="51" spans="1:14" ht="15.75">
      <c r="A51" s="178"/>
      <c r="B51" s="181"/>
      <c r="C51" s="18" t="s">
        <v>13</v>
      </c>
      <c r="D51" s="59">
        <v>0</v>
      </c>
      <c r="E51" s="59">
        <v>0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77">
        <f t="shared" si="17"/>
        <v>0</v>
      </c>
    </row>
    <row r="52" spans="1:14" ht="16.5" thickBot="1">
      <c r="A52" s="179"/>
      <c r="B52" s="182"/>
      <c r="C52" s="78" t="s">
        <v>20</v>
      </c>
      <c r="D52" s="80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100">
        <f t="shared" si="17"/>
        <v>0</v>
      </c>
    </row>
    <row r="53" spans="1:14" ht="15">
      <c r="A53" s="21"/>
      <c r="B53" s="21"/>
      <c r="C53" s="21"/>
      <c r="D53" s="20"/>
      <c r="E53" s="20"/>
      <c r="F53" s="20"/>
      <c r="G53" s="20"/>
    </row>
    <row r="54" spans="1:14" ht="15.75">
      <c r="B54" s="2" t="s">
        <v>109</v>
      </c>
      <c r="C54" s="2"/>
      <c r="D54" s="2"/>
      <c r="E54" s="2"/>
      <c r="F54" s="21"/>
      <c r="G54" s="21"/>
    </row>
  </sheetData>
  <mergeCells count="16">
    <mergeCell ref="A25:A31"/>
    <mergeCell ref="B25:B31"/>
    <mergeCell ref="B32:B38"/>
    <mergeCell ref="A32:A38"/>
    <mergeCell ref="A46:A52"/>
    <mergeCell ref="B46:B52"/>
    <mergeCell ref="A39:A45"/>
    <mergeCell ref="B39:B45"/>
    <mergeCell ref="D6:N6"/>
    <mergeCell ref="B17:B23"/>
    <mergeCell ref="A6:A7"/>
    <mergeCell ref="A17:A23"/>
    <mergeCell ref="B6:B7"/>
    <mergeCell ref="C6:C7"/>
    <mergeCell ref="A9:A15"/>
    <mergeCell ref="B9:B15"/>
  </mergeCells>
  <phoneticPr fontId="2" type="noConversion"/>
  <printOptions horizontalCentered="1"/>
  <pageMargins left="0.39370078740157483" right="0.39370078740157483" top="0.15748031496062992" bottom="0.19685039370078741" header="0.27559055118110237" footer="0.27559055118110237"/>
  <pageSetup paperSize="9" scale="57" firstPageNumber="163" fitToHeight="0" orientation="landscape" r:id="rId1"/>
  <headerFooter scaleWithDoc="0"/>
  <rowBreaks count="1" manualBreakCount="1">
    <brk id="30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табл1Паспорт ГП</vt:lpstr>
      <vt:lpstr>табл 10</vt:lpstr>
      <vt:lpstr>табл3</vt:lpstr>
      <vt:lpstr>табл4</vt:lpstr>
      <vt:lpstr>'табл1Паспорт ГП'!Заголовки_для_печати</vt:lpstr>
      <vt:lpstr>табл3!Заголовки_для_печати</vt:lpstr>
      <vt:lpstr>табл4!Заголовки_для_печати</vt:lpstr>
      <vt:lpstr>'табл 10'!Область_печати</vt:lpstr>
      <vt:lpstr>'табл1Паспорт ГП'!Область_печати</vt:lpstr>
      <vt:lpstr>табл3!Область_печати</vt:lpstr>
      <vt:lpstr>табл4!Область_печати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smolofeeva</cp:lastModifiedBy>
  <cp:lastPrinted>2023-03-06T08:03:14Z</cp:lastPrinted>
  <dcterms:created xsi:type="dcterms:W3CDTF">2005-05-11T09:34:44Z</dcterms:created>
  <dcterms:modified xsi:type="dcterms:W3CDTF">2024-03-06T12:39:12Z</dcterms:modified>
</cp:coreProperties>
</file>