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75" windowWidth="11340" windowHeight="6795" tabRatio="694" activeTab="5"/>
  </bookViews>
  <sheets>
    <sheet name="табл1Паспорт ГП" sheetId="60" r:id="rId1"/>
    <sheet name="табл3" sheetId="44" r:id="rId2"/>
    <sheet name="табл9" sheetId="55" r:id="rId3"/>
    <sheet name="табл10" sheetId="53" r:id="rId4"/>
    <sheet name="табл11" sheetId="54" r:id="rId5"/>
    <sheet name="табл12" sheetId="56" r:id="rId6"/>
  </sheets>
  <definedNames>
    <definedName name="_xlnm._FilterDatabase" localSheetId="1" hidden="1">табл3!$A$9:$J$92</definedName>
    <definedName name="_xlnm.Print_Titles" localSheetId="3">табл10!$5:$8</definedName>
    <definedName name="_xlnm.Print_Titles" localSheetId="4">табл11!$5:$7</definedName>
    <definedName name="_xlnm.Print_Titles" localSheetId="5">табл12!$6:$7</definedName>
    <definedName name="_xlnm.Print_Titles" localSheetId="0">'табл1Паспорт ГП'!$11:$13</definedName>
    <definedName name="_xlnm.Print_Titles" localSheetId="1">табл3!$6:$8</definedName>
    <definedName name="_xlnm.Print_Titles" localSheetId="2">табл9!$5:$7</definedName>
    <definedName name="_xlnm.Print_Area" localSheetId="5">табл12!$A$1:$F$301</definedName>
    <definedName name="_xlnm.Print_Area" localSheetId="0">'табл1Паспорт ГП'!$A$1:$B$22</definedName>
    <definedName name="_xlnm.Print_Area" localSheetId="1">табл3!$B$1:$K$102</definedName>
  </definedNames>
  <calcPr calcId="125725"/>
</workbook>
</file>

<file path=xl/calcChain.xml><?xml version="1.0" encoding="utf-8"?>
<calcChain xmlns="http://schemas.openxmlformats.org/spreadsheetml/2006/main">
  <c r="H96" i="55"/>
  <c r="I81"/>
  <c r="J81"/>
  <c r="H81"/>
  <c r="H50"/>
  <c r="H115"/>
  <c r="I132"/>
  <c r="J132" s="1"/>
  <c r="I106"/>
  <c r="J106"/>
  <c r="H106"/>
  <c r="H103"/>
  <c r="I131"/>
  <c r="J131" s="1"/>
  <c r="I130"/>
  <c r="J130" s="1"/>
  <c r="I129"/>
  <c r="J129" s="1"/>
  <c r="J128"/>
  <c r="I128"/>
  <c r="I127"/>
  <c r="J127" s="1"/>
  <c r="I126"/>
  <c r="J126" s="1"/>
  <c r="I125"/>
  <c r="J125" s="1"/>
  <c r="I124"/>
  <c r="J124" s="1"/>
  <c r="I191"/>
  <c r="J191"/>
  <c r="H191"/>
  <c r="I53"/>
  <c r="J53" s="1"/>
  <c r="I79"/>
  <c r="J79" s="1"/>
  <c r="I78"/>
  <c r="J78" s="1"/>
  <c r="I77"/>
  <c r="J77" s="1"/>
  <c r="I76"/>
  <c r="J76" s="1"/>
  <c r="I80"/>
  <c r="J80" s="1"/>
  <c r="I75"/>
  <c r="J75" s="1"/>
  <c r="I74"/>
  <c r="J74" s="1"/>
  <c r="I72"/>
  <c r="J72" s="1"/>
  <c r="I71"/>
  <c r="J71"/>
  <c r="I70"/>
  <c r="J70"/>
  <c r="I69"/>
  <c r="J69"/>
  <c r="I68"/>
  <c r="J68"/>
  <c r="I66"/>
  <c r="J66"/>
  <c r="I64"/>
  <c r="J64"/>
  <c r="I57"/>
  <c r="J57" s="1"/>
  <c r="J34"/>
  <c r="I34"/>
  <c r="J26"/>
  <c r="I26"/>
  <c r="O125" i="44"/>
  <c r="O121"/>
  <c r="O119"/>
  <c r="O116"/>
  <c r="N110"/>
  <c r="O110"/>
  <c r="N107"/>
  <c r="O107"/>
  <c r="N103"/>
  <c r="O103"/>
  <c r="O101"/>
  <c r="O95"/>
  <c r="O92"/>
  <c r="O89"/>
  <c r="O83"/>
  <c r="O80"/>
  <c r="O77"/>
  <c r="O74"/>
  <c r="O71"/>
  <c r="O68"/>
  <c r="O65"/>
  <c r="O62"/>
  <c r="O59"/>
  <c r="O56"/>
  <c r="O53"/>
  <c r="O50"/>
  <c r="O47"/>
  <c r="O44"/>
  <c r="O41"/>
  <c r="O38"/>
  <c r="O35"/>
  <c r="O32"/>
  <c r="O29"/>
  <c r="O26"/>
  <c r="O23"/>
  <c r="O20"/>
  <c r="O17"/>
  <c r="D80" i="56"/>
  <c r="N9" i="44"/>
  <c r="N125"/>
  <c r="N123"/>
  <c r="N116"/>
  <c r="N121"/>
  <c r="N119"/>
  <c r="N101"/>
  <c r="N95"/>
  <c r="N92"/>
  <c r="N89"/>
  <c r="N83"/>
  <c r="N80"/>
  <c r="N77"/>
  <c r="N74"/>
  <c r="N71"/>
  <c r="N68"/>
  <c r="N65"/>
  <c r="N62"/>
  <c r="N59"/>
  <c r="N56"/>
  <c r="N53"/>
  <c r="N50"/>
  <c r="N47"/>
  <c r="N44"/>
  <c r="N41"/>
  <c r="N38"/>
  <c r="N35"/>
  <c r="N32"/>
  <c r="N29"/>
  <c r="N26"/>
  <c r="N23"/>
  <c r="N20"/>
  <c r="N17"/>
  <c r="N14"/>
  <c r="O9" l="1"/>
  <c r="J8" i="54"/>
  <c r="K8"/>
  <c r="I8"/>
  <c r="I182" i="55"/>
  <c r="J182"/>
  <c r="H182"/>
  <c r="I123"/>
  <c r="J123" s="1"/>
  <c r="I122"/>
  <c r="J122" s="1"/>
  <c r="I121"/>
  <c r="J121" s="1"/>
  <c r="I65"/>
  <c r="J65" s="1"/>
  <c r="I63"/>
  <c r="J63" s="1"/>
  <c r="I62"/>
  <c r="J62" s="1"/>
  <c r="I61"/>
  <c r="I73"/>
  <c r="J73" s="1"/>
  <c r="I59"/>
  <c r="J59" s="1"/>
  <c r="I21"/>
  <c r="J21" s="1"/>
  <c r="I20"/>
  <c r="J20" s="1"/>
  <c r="E14" i="56"/>
  <c r="F14"/>
  <c r="E15"/>
  <c r="F15"/>
  <c r="E13"/>
  <c r="F13"/>
  <c r="D13"/>
  <c r="D14"/>
  <c r="E12"/>
  <c r="F12"/>
  <c r="D12"/>
  <c r="E11"/>
  <c r="F11"/>
  <c r="D11"/>
  <c r="E10"/>
  <c r="F10"/>
  <c r="D10"/>
  <c r="E263"/>
  <c r="F263"/>
  <c r="D263"/>
  <c r="E257"/>
  <c r="F257"/>
  <c r="D257"/>
  <c r="E251"/>
  <c r="F251"/>
  <c r="D251"/>
  <c r="E245"/>
  <c r="F245"/>
  <c r="D245"/>
  <c r="E59"/>
  <c r="F59"/>
  <c r="J176" i="55"/>
  <c r="I176"/>
  <c r="H176"/>
  <c r="F239" i="56"/>
  <c r="E239"/>
  <c r="D239"/>
  <c r="M116" i="44"/>
  <c r="M110"/>
  <c r="M107"/>
  <c r="M103"/>
  <c r="M101"/>
  <c r="M95"/>
  <c r="M92"/>
  <c r="M89"/>
  <c r="M83"/>
  <c r="M80"/>
  <c r="M77"/>
  <c r="M74"/>
  <c r="M71"/>
  <c r="M68"/>
  <c r="M65"/>
  <c r="M62"/>
  <c r="M59"/>
  <c r="M56"/>
  <c r="M53"/>
  <c r="M50"/>
  <c r="M47"/>
  <c r="M44"/>
  <c r="M41"/>
  <c r="M38"/>
  <c r="M35"/>
  <c r="M32"/>
  <c r="M29"/>
  <c r="M26"/>
  <c r="M23"/>
  <c r="M20"/>
  <c r="M17"/>
  <c r="M14"/>
  <c r="E233" i="56"/>
  <c r="F233"/>
  <c r="D233"/>
  <c r="E227"/>
  <c r="F227"/>
  <c r="D227"/>
  <c r="I173" i="55"/>
  <c r="J173"/>
  <c r="H173"/>
  <c r="J170"/>
  <c r="I170"/>
  <c r="H170"/>
  <c r="I120"/>
  <c r="J120" s="1"/>
  <c r="I67"/>
  <c r="I60"/>
  <c r="J60" s="1"/>
  <c r="I58"/>
  <c r="J58" s="1"/>
  <c r="I31"/>
  <c r="I25"/>
  <c r="J25" s="1"/>
  <c r="I19"/>
  <c r="J19" s="1"/>
  <c r="J61" l="1"/>
  <c r="J67"/>
  <c r="M9" i="44"/>
  <c r="L110"/>
  <c r="L114"/>
  <c r="L107"/>
  <c r="K107"/>
  <c r="L103"/>
  <c r="K103"/>
  <c r="L101"/>
  <c r="L95" l="1"/>
  <c r="L92"/>
  <c r="L89"/>
  <c r="L83"/>
  <c r="L80"/>
  <c r="L77"/>
  <c r="L74"/>
  <c r="L71"/>
  <c r="L68"/>
  <c r="L65"/>
  <c r="L62"/>
  <c r="L59"/>
  <c r="L56"/>
  <c r="L53"/>
  <c r="L50"/>
  <c r="L47"/>
  <c r="L44"/>
  <c r="L41"/>
  <c r="L38"/>
  <c r="L35"/>
  <c r="L32"/>
  <c r="L29"/>
  <c r="L26"/>
  <c r="L23"/>
  <c r="L20"/>
  <c r="L14"/>
  <c r="L17"/>
  <c r="I143" i="55"/>
  <c r="J143"/>
  <c r="H143"/>
  <c r="J43"/>
  <c r="J32"/>
  <c r="H17"/>
  <c r="E15" i="44" s="1"/>
  <c r="E14" s="1"/>
  <c r="K14"/>
  <c r="J101"/>
  <c r="K101"/>
  <c r="J95"/>
  <c r="K95"/>
  <c r="J92"/>
  <c r="K92"/>
  <c r="J89"/>
  <c r="K89"/>
  <c r="J83"/>
  <c r="K83"/>
  <c r="J80"/>
  <c r="K80"/>
  <c r="J77"/>
  <c r="K77"/>
  <c r="J74"/>
  <c r="K74"/>
  <c r="J71"/>
  <c r="K71"/>
  <c r="J68"/>
  <c r="K68"/>
  <c r="J65"/>
  <c r="K65"/>
  <c r="J62"/>
  <c r="K62"/>
  <c r="J59"/>
  <c r="K59"/>
  <c r="J56"/>
  <c r="K56"/>
  <c r="J53"/>
  <c r="K53"/>
  <c r="J50"/>
  <c r="K50"/>
  <c r="J47"/>
  <c r="K47"/>
  <c r="J44"/>
  <c r="K44"/>
  <c r="J41"/>
  <c r="K41"/>
  <c r="J38"/>
  <c r="K38"/>
  <c r="J35"/>
  <c r="K35"/>
  <c r="J32"/>
  <c r="K32"/>
  <c r="J29"/>
  <c r="K29"/>
  <c r="J26"/>
  <c r="K26"/>
  <c r="J23"/>
  <c r="K23"/>
  <c r="J20"/>
  <c r="K20"/>
  <c r="J17"/>
  <c r="K17"/>
  <c r="J9"/>
  <c r="I105" i="55"/>
  <c r="J105" s="1"/>
  <c r="I104"/>
  <c r="I103" s="1"/>
  <c r="J47"/>
  <c r="I167"/>
  <c r="J167"/>
  <c r="H167"/>
  <c r="I155"/>
  <c r="J155"/>
  <c r="H155"/>
  <c r="I158"/>
  <c r="J158"/>
  <c r="H158"/>
  <c r="I92" i="44"/>
  <c r="I89"/>
  <c r="I95"/>
  <c r="I101"/>
  <c r="H98"/>
  <c r="H95"/>
  <c r="H92"/>
  <c r="H89"/>
  <c r="H86"/>
  <c r="H83"/>
  <c r="H80"/>
  <c r="H77"/>
  <c r="H74"/>
  <c r="H71"/>
  <c r="H68"/>
  <c r="H65"/>
  <c r="H62"/>
  <c r="H59"/>
  <c r="H56"/>
  <c r="H53"/>
  <c r="H50"/>
  <c r="H47"/>
  <c r="H44"/>
  <c r="H41"/>
  <c r="H38"/>
  <c r="H35"/>
  <c r="H32"/>
  <c r="H29"/>
  <c r="H26"/>
  <c r="H23"/>
  <c r="H20"/>
  <c r="E220" i="56"/>
  <c r="F220"/>
  <c r="D220"/>
  <c r="I117" i="55"/>
  <c r="J117" s="1"/>
  <c r="I118"/>
  <c r="I119"/>
  <c r="J119" s="1"/>
  <c r="I116"/>
  <c r="I115" s="1"/>
  <c r="I98"/>
  <c r="J98" s="1"/>
  <c r="I99"/>
  <c r="I97"/>
  <c r="I54"/>
  <c r="J54" s="1"/>
  <c r="I55"/>
  <c r="J55" s="1"/>
  <c r="I56"/>
  <c r="J56" s="1"/>
  <c r="I52"/>
  <c r="H28"/>
  <c r="J31"/>
  <c r="I30"/>
  <c r="J30" s="1"/>
  <c r="I29"/>
  <c r="J29" s="1"/>
  <c r="H23"/>
  <c r="I27"/>
  <c r="J27" s="1"/>
  <c r="I24"/>
  <c r="J24" s="1"/>
  <c r="I22"/>
  <c r="J22" s="1"/>
  <c r="H39"/>
  <c r="I83" i="44"/>
  <c r="I80"/>
  <c r="I77"/>
  <c r="I74"/>
  <c r="I71"/>
  <c r="I68"/>
  <c r="I65"/>
  <c r="I62"/>
  <c r="I59"/>
  <c r="I56"/>
  <c r="I53"/>
  <c r="I50"/>
  <c r="I47"/>
  <c r="I44"/>
  <c r="I41"/>
  <c r="I38"/>
  <c r="I35"/>
  <c r="I32"/>
  <c r="I29"/>
  <c r="I26"/>
  <c r="G50"/>
  <c r="G56"/>
  <c r="G53"/>
  <c r="I23"/>
  <c r="I20"/>
  <c r="I17"/>
  <c r="G20"/>
  <c r="G74"/>
  <c r="G65"/>
  <c r="G47"/>
  <c r="G44"/>
  <c r="G41"/>
  <c r="G32"/>
  <c r="G29"/>
  <c r="G26"/>
  <c r="G23"/>
  <c r="G95"/>
  <c r="I161" i="55"/>
  <c r="J161"/>
  <c r="H161"/>
  <c r="E206" i="56"/>
  <c r="F206"/>
  <c r="D206"/>
  <c r="I47" i="55"/>
  <c r="H47"/>
  <c r="I39"/>
  <c r="I32"/>
  <c r="H32"/>
  <c r="E199" i="56"/>
  <c r="F199"/>
  <c r="D199"/>
  <c r="E192"/>
  <c r="F192"/>
  <c r="D192"/>
  <c r="E185"/>
  <c r="F185"/>
  <c r="D185"/>
  <c r="E178"/>
  <c r="F178"/>
  <c r="D178"/>
  <c r="E171"/>
  <c r="F171"/>
  <c r="D171"/>
  <c r="E164"/>
  <c r="F164"/>
  <c r="D164"/>
  <c r="E157"/>
  <c r="F157"/>
  <c r="D157"/>
  <c r="E92" i="44"/>
  <c r="F92"/>
  <c r="E89"/>
  <c r="F89"/>
  <c r="E86"/>
  <c r="F86"/>
  <c r="F83"/>
  <c r="E83"/>
  <c r="E68"/>
  <c r="F68"/>
  <c r="F71"/>
  <c r="F74"/>
  <c r="F80"/>
  <c r="E80"/>
  <c r="F77"/>
  <c r="E77"/>
  <c r="F65"/>
  <c r="F53"/>
  <c r="F56"/>
  <c r="F44"/>
  <c r="F35"/>
  <c r="F50"/>
  <c r="F47"/>
  <c r="F41"/>
  <c r="F32"/>
  <c r="F14"/>
  <c r="F20"/>
  <c r="F23"/>
  <c r="F26"/>
  <c r="E50"/>
  <c r="E47"/>
  <c r="E41"/>
  <c r="H35" i="55"/>
  <c r="E26" i="44"/>
  <c r="E23"/>
  <c r="E20"/>
  <c r="E94" i="56"/>
  <c r="F94"/>
  <c r="D94"/>
  <c r="D17"/>
  <c r="D24"/>
  <c r="D31"/>
  <c r="D38"/>
  <c r="D45"/>
  <c r="D52"/>
  <c r="D59"/>
  <c r="D66"/>
  <c r="D87"/>
  <c r="D101"/>
  <c r="D108"/>
  <c r="D115"/>
  <c r="D136"/>
  <c r="D73"/>
  <c r="D122"/>
  <c r="D129"/>
  <c r="D143"/>
  <c r="D150"/>
  <c r="E24"/>
  <c r="E31"/>
  <c r="E38"/>
  <c r="E45"/>
  <c r="E52"/>
  <c r="E66"/>
  <c r="E80"/>
  <c r="E87"/>
  <c r="E101"/>
  <c r="E108"/>
  <c r="E115"/>
  <c r="E17"/>
  <c r="E73"/>
  <c r="E122"/>
  <c r="E129"/>
  <c r="E143"/>
  <c r="E150"/>
  <c r="F108"/>
  <c r="F87"/>
  <c r="F80"/>
  <c r="I35" i="55"/>
  <c r="F31" i="56"/>
  <c r="F17"/>
  <c r="F38"/>
  <c r="F45"/>
  <c r="F66"/>
  <c r="F101"/>
  <c r="F115"/>
  <c r="F150"/>
  <c r="F143"/>
  <c r="F129"/>
  <c r="F122"/>
  <c r="F73"/>
  <c r="F52"/>
  <c r="F24"/>
  <c r="I50" i="55" l="1"/>
  <c r="I96"/>
  <c r="E33" i="44"/>
  <c r="E32" s="1"/>
  <c r="H8" i="55"/>
  <c r="J104"/>
  <c r="J103" s="1"/>
  <c r="J97"/>
  <c r="J52"/>
  <c r="J50" s="1"/>
  <c r="J116"/>
  <c r="D9" i="56"/>
  <c r="I9" i="44"/>
  <c r="F9"/>
  <c r="L9"/>
  <c r="J35" i="55"/>
  <c r="J39"/>
  <c r="J17"/>
  <c r="J28"/>
  <c r="I17"/>
  <c r="I8" s="1"/>
  <c r="K9" i="44"/>
  <c r="J23" i="55"/>
  <c r="J99"/>
  <c r="I28"/>
  <c r="J118"/>
  <c r="H9" i="44"/>
  <c r="I23" i="55"/>
  <c r="G9" i="44"/>
  <c r="E9"/>
  <c r="E136" i="56"/>
  <c r="E9" s="1"/>
  <c r="F136"/>
  <c r="F9" s="1"/>
  <c r="J115" i="55" l="1"/>
  <c r="J96"/>
  <c r="J8"/>
</calcChain>
</file>

<file path=xl/sharedStrings.xml><?xml version="1.0" encoding="utf-8"?>
<sst xmlns="http://schemas.openxmlformats.org/spreadsheetml/2006/main" count="1629" uniqueCount="554">
  <si>
    <t xml:space="preserve">федеральный бюджет </t>
  </si>
  <si>
    <t>физические лица</t>
  </si>
  <si>
    <r>
      <t xml:space="preserve">Проблемы, возникшие в ходе реализации мероприятия </t>
    </r>
    <r>
      <rPr>
        <vertAlign val="superscript"/>
        <sz val="12"/>
        <rFont val="Times New Roman"/>
        <family val="1"/>
        <charset val="204"/>
      </rPr>
      <t>1</t>
    </r>
    <r>
      <rPr>
        <sz val="12"/>
        <rFont val="Times New Roman"/>
        <family val="1"/>
        <charset val="204"/>
      </rPr>
      <t xml:space="preserve">
</t>
    </r>
  </si>
  <si>
    <t xml:space="preserve">кассовый план  на отчетную 
дату </t>
  </si>
  <si>
    <t>Таблица 9</t>
  </si>
  <si>
    <t xml:space="preserve">начала реализации
мероприятия в отчетном году </t>
  </si>
  <si>
    <t xml:space="preserve">окончания реализации
мероприятия
в отчетном году  </t>
  </si>
  <si>
    <t xml:space="preserve">Результаты реализации мероприятий </t>
  </si>
  <si>
    <t>_____________________________</t>
  </si>
  <si>
    <t>Таблица 3</t>
  </si>
  <si>
    <t>лимит на  год</t>
  </si>
  <si>
    <t>фактическое финансирование</t>
  </si>
  <si>
    <t xml:space="preserve">Расходы за отчетный период,  тыс. руб. </t>
  </si>
  <si>
    <t>исполнитель 1</t>
  </si>
  <si>
    <t>ОСНОВНОЕ МЕРОПРИЯТИЕ 1</t>
  </si>
  <si>
    <t>ОСНОВНОЕ МЕРОПРИЯТИЕ 2</t>
  </si>
  <si>
    <r>
      <t>лимит на год</t>
    </r>
    <r>
      <rPr>
        <vertAlign val="superscript"/>
        <sz val="12"/>
        <rFont val="Times New Roman"/>
        <family val="1"/>
        <charset val="204"/>
      </rPr>
      <t>1</t>
    </r>
  </si>
  <si>
    <t>исполнитель 2</t>
  </si>
  <si>
    <t>кассовый план  на отчетную дату</t>
  </si>
  <si>
    <t>Приложение 2
к Порядку принятия решений о разработке муниципальных программ Аннинского муниципального района, их формировании и реализации</t>
  </si>
  <si>
    <t>Ответственный исполнитель муниципальной программы</t>
  </si>
  <si>
    <t>Исполнители муниципальной программы</t>
  </si>
  <si>
    <t>Основные разработчики муниципальной программы</t>
  </si>
  <si>
    <t xml:space="preserve">Подпрограммы муниципальной программы и основные мероприятия </t>
  </si>
  <si>
    <t>Цель муниципальной программы</t>
  </si>
  <si>
    <t>Задачи муниципальной программы</t>
  </si>
  <si>
    <t>Целевые индикаторы и показатели муниципальной программы</t>
  </si>
  <si>
    <t>Этапы и сроки реализации муниципальной программы</t>
  </si>
  <si>
    <t>Ожидаемые конечные результаты реализации муниципальной программы</t>
  </si>
  <si>
    <t>МУНИЦИПАЛЬНАЯ ПРОГРАММА</t>
  </si>
  <si>
    <t xml:space="preserve">Наименование муниципальной программы, подпрограммы, основного мероприятия </t>
  </si>
  <si>
    <t>Сектор учета и отчетности администрации Аннинского муниципального района, отдел по организационной работе и делопроизводству администрации Аннинского муниципального района</t>
  </si>
  <si>
    <t>Отдел архитектуры администрации Аннинского муниципального района, комитет по управлению муниципальным имуществом администрации Аннинского муниципального района,  отдел по  физической культуре и спорту администрации Аннинского муниципального района, руководитель архива администрации Аннинского муниципального района, заместитель главы по социальным вопросам</t>
  </si>
  <si>
    <t>Наименование муниципальной программы, подпрограммы,  основного мероприятия, мероприятия</t>
  </si>
  <si>
    <t>Исполнитель мероприятия (орган местного самоуправления Аннинского муниципального района, иной главный распорядитель средств местного бюджета), Ф.И.О., должность исполнителя)</t>
  </si>
  <si>
    <t xml:space="preserve">Наименование муниципальной программы, подпрограммы, основного мероприятия, мероприятия </t>
  </si>
  <si>
    <t>наименование ответственного исполнителя муниципальной программы Аннинского муниципального района</t>
  </si>
  <si>
    <r>
      <t>1</t>
    </r>
    <r>
      <rPr>
        <sz val="11"/>
        <rFont val="Times New Roman"/>
        <family val="1"/>
        <charset val="204"/>
      </rPr>
      <t xml:space="preserve"> Предусмотрено решением совета народных депутатов Аннинского муниципального района в бюджете на конец отчетного периода.</t>
    </r>
  </si>
  <si>
    <t>Значения показателей (индикаторов) муниципальной программы, подпрограммы, основного мероприятия</t>
  </si>
  <si>
    <t>предусмотрено решением совета народных депутатов Аннинского муниципального района о бюджете в отчетном году</t>
  </si>
  <si>
    <t xml:space="preserve">Расходы местного бюджета за отчетный период,  тыс. руб. </t>
  </si>
  <si>
    <t>районный бюджет</t>
  </si>
  <si>
    <t>Наименование ответственного исполнителя, исполнителя - главного распорядителя средств районного бюджета (далее - ГРБС)</t>
  </si>
  <si>
    <t>Расходы районного бюджета по годам реализации муниципальной программы, тыс. руб.</t>
  </si>
  <si>
    <t xml:space="preserve">Расходы районного бюджета за отчетный год, 
тыс. руб. </t>
  </si>
  <si>
    <t>Наименование ответственного исполнителя, исполнителя -главного распорядителя средств районного бюджета (далее - ГРБС)</t>
  </si>
  <si>
    <t xml:space="preserve">ПАСПОРТ
муниципальной программы Аннинского муниципального района Воронежской области
«Развитие Аннинского муниципального района, реализация полномочий администрации   Аннинского муниципального района»
</t>
  </si>
  <si>
    <t>Администрация Аннинского муниципального района</t>
  </si>
  <si>
    <t xml:space="preserve">Администрация Аннинского муниципального района, структурные подразделения, учреждения, подведомственные администрации района, отдел финансов администрации  Аннинского муниципального района </t>
  </si>
  <si>
    <t>Отдел экономики администрации Аннинского муниципального района</t>
  </si>
  <si>
    <t>«Развитие Аннинского муниципального района, реализация полномочий администрации   Аннинского муниципального района»</t>
  </si>
  <si>
    <t>Мероприятия  по освежению запасов средств индивидуальной защиты работников администрации  Аннинского муниципального района</t>
  </si>
  <si>
    <t xml:space="preserve">Создание системы обеспечения вызова экстренных оперативных по единому номеру «112» на базе единой дежурно-диспетчерской службы Аннинского </t>
  </si>
  <si>
    <t>ОСНОВНОЕ МЕРОПРИЯТИЕ 4</t>
  </si>
  <si>
    <t>Мероприятия в сфере осуществления отдельных государственных полномочий по организации деятельности административной  комиссии</t>
  </si>
  <si>
    <t>ОСНОВНОЕ МЕРОПРИЯТИЕ 5</t>
  </si>
  <si>
    <t>Мероприятие по осуществлению отдельных государственных полномочий Воронежской области по ведению регистров нормативно-правовых актов администрации</t>
  </si>
  <si>
    <t>2014
(первый год реализации)</t>
  </si>
  <si>
    <t>2015
(второй год реализации)</t>
  </si>
  <si>
    <t xml:space="preserve">2016
(третий год реализации) </t>
  </si>
  <si>
    <t>ОСНОВНОЕ МЕРОПРИЯТИЕ 6</t>
  </si>
  <si>
    <t>Обеспечение экологической безопасности</t>
  </si>
  <si>
    <t>Предоставление муниципальной услуги в соответствии с административным регламентом</t>
  </si>
  <si>
    <t xml:space="preserve">ОСНОВНОЕ МЕРОПРИЯТИЕ </t>
  </si>
  <si>
    <t>Мероприятия по обеспечению жильем молодых семей Аннинского муниципального района</t>
  </si>
  <si>
    <t>Помощник главы администрации по ГОЧС, начальник ЕДДС Аннинского муниципального района</t>
  </si>
  <si>
    <t>Старший инспектор по экологии  администрации Аннинского муниципального района Ситников В.Н.</t>
  </si>
  <si>
    <t>Комитет по управлению муниципальным имуществом администрации Аннинского муниципального района.</t>
  </si>
  <si>
    <t>Муниципальные бюджетные учреждения Аннинского
муниципального района</t>
  </si>
  <si>
    <t>Реализация мероприятий    по развитию физической культуры и спорта в  районе. Формирование у населения Аннинского района внутренней потребности в занятиях физической культурой и спортом и повышение уровня знаний в этой сфере; создание благоприятных условий, способствующих выявлению, развитию и поддержке одаренных спортсменов</t>
  </si>
  <si>
    <t>Мероприятия по правовому регулированию в сфере имущественно-земельных отношений, повышение эффективности использования имущества Аннинского муниципального района. Регистрация права собственности Аннинского муниципального района на объекты недвижимости и земельные участки, обеспечение последовательного курса приватизации муниципальной собственности Аннинского муниципального района. Реализация процедур предоставления земельных участков различным категориям граждан на различных правах.</t>
  </si>
  <si>
    <t>914</t>
  </si>
  <si>
    <t>0113</t>
  </si>
  <si>
    <t>0412</t>
  </si>
  <si>
    <t>0104</t>
  </si>
  <si>
    <t>Мероприятия по энергосбережению и повышение энергетической эффективности в Аннинском муниципальном районе</t>
  </si>
  <si>
    <t>ОСНОВНОЕ МЕРОПРИЯТИЕ 10</t>
  </si>
  <si>
    <t xml:space="preserve">Мероприятия по обеспечению жильем молодых семей Аннинского муниципального района </t>
  </si>
  <si>
    <t>ОСНОВНОЕ МЕРОПРИЯТИЕ 11</t>
  </si>
  <si>
    <t>Мероприятия в сфере осуществления отдельных государственных полномочий по осуществлению деятельности по профилактике и безнадзорности и правонарушений несовершеннолетних.</t>
  </si>
  <si>
    <t>Материально-техническое обеспечение деятельности главы муниципального района, администрации муниципального района  и структурных подразделений администрации муниципального района;  финансовое обеспечение деятельности главы муниципального района, администрации муниципального района  и структурных подразделений администрации муниципального района, избирательной комиссии</t>
  </si>
  <si>
    <t>ОСНОВНОЕ МЕРОПРИЯТИЕ 14</t>
  </si>
  <si>
    <t>ОСНОВНОЕ МЕРОПРИЯТИЕ 15</t>
  </si>
  <si>
    <t>Финансовое обеспечение выполнения других обязательств государства, выполнение других функций органов местного самоуправления</t>
  </si>
  <si>
    <t xml:space="preserve">МУНИЦИПАЛЬНАЯ ПРОГРАММА «Развитие Аннинского муниципального района, реализация полномочий администрации   Аннинского муниципального района» </t>
  </si>
  <si>
    <t>Основное мероприятие 1.Мероприятия  по освежению запасов средств индивидуальной защиты работников администрации  Аннинского муниципального района</t>
  </si>
  <si>
    <t>1.1.</t>
  </si>
  <si>
    <t>2.1.</t>
  </si>
  <si>
    <t>Основное мероприятие 3.Мероприятия в сфере осуществления отдельных государственных полномочий по осуществлению деятельности по профилактике и безнадзорности и правонарушений несовершеннолетних</t>
  </si>
  <si>
    <t>Основное мероприятие 4.Мероприятия в сфере осуществления отдельных государственных полномочий по организации деятельности административной  комиссии</t>
  </si>
  <si>
    <t>Основное мероприятие 5.Мероприятие по осуществлению отдельных государственных полномочий Воронежской области по ведению регистров нормативно-правовых актов администрации</t>
  </si>
  <si>
    <t>увеличение доли учащихся занимающихся физической культурой и спортом, в общей численности учащихся образовательных учреждений</t>
  </si>
  <si>
    <t>7.2.</t>
  </si>
  <si>
    <t>7.3.</t>
  </si>
  <si>
    <t>Доходы, получаемые в виде арендной платы за земельные участки, государственная собственность на которые не зарегистрирована…..</t>
  </si>
  <si>
    <t>8.2.</t>
  </si>
  <si>
    <t>Ежегодное сокращение удельных
показателей энергопотребления
не менее 3 процентов в год с 2014г. по 2015 г. и не менее 1 процента в год  с 2016г. по 2019г.
в целом на 20 % до 2020 года.</t>
  </si>
  <si>
    <t>9.1.</t>
  </si>
  <si>
    <t>9.2.</t>
  </si>
  <si>
    <t>10.1.</t>
  </si>
  <si>
    <t>количество получателей финансовой поддержки (в случае выделения средств на данный вид поддержки)</t>
  </si>
  <si>
    <t>15.1.</t>
  </si>
  <si>
    <t>17.1</t>
  </si>
  <si>
    <t>Основное мероприятие 18.Проведение оценки эффективности органов местного самоуправления в сфере муниципальных услуг</t>
  </si>
  <si>
    <t>расчет интегральной балловой оценки путем суммирования баллов по всем показателям, достигшим наилучших показателей признается поселение, набравшее в своей группе максимальную интегральную большую оценку по показателям</t>
  </si>
  <si>
    <t>Основное мероприятие 7.Реализация мероприятий    по развитию физической культуры и спорта в  районе</t>
  </si>
  <si>
    <t>Основное мероприятие 6.Обеспечение экологической безопасности</t>
  </si>
  <si>
    <t>7.1.</t>
  </si>
  <si>
    <t>7.4.</t>
  </si>
  <si>
    <t>7.5.</t>
  </si>
  <si>
    <t>7.6.</t>
  </si>
  <si>
    <t>7.7.</t>
  </si>
  <si>
    <t>Основное мероприятие 8 .Мероприятия по правовому регулированию в сфере имущественно-земельных отношений</t>
  </si>
  <si>
    <t>8.1</t>
  </si>
  <si>
    <t>8.3.</t>
  </si>
  <si>
    <t>Основное мероприятие 9.Мероприятия по энергосбережению и повышение энергетической эффективности в Аннинском муниципальном районе</t>
  </si>
  <si>
    <t>Основное мероприятие 10.Мероприятия по обеспечению жильем молодых семей Аннинского муниципального района</t>
  </si>
  <si>
    <t>Основное мероприятие 11.Материально-техническое и финансовое обеспечение деятельности главы муниципального района, администрации муниципального района  и структурных подразделений администрации муниципального района;   проведение выборов</t>
  </si>
  <si>
    <t>11.1.</t>
  </si>
  <si>
    <t>Основное мероприятие 12.Финансовое обеспечение выполнения других обязательств государства, выполнение других функций органов местного самоуправления</t>
  </si>
  <si>
    <t>12.1</t>
  </si>
  <si>
    <t>Основное мероприятие 13.Развитие малого и среднего бизнеса в Аннинском муниципальном районе</t>
  </si>
  <si>
    <t>13.4</t>
  </si>
  <si>
    <t>Основное мероприятие 14.Мероприятия по выплате пенсий за выслугу лет лицам, замещавшим должности муниципальной службы в органах местного самоуправления Аннинского муниципального района</t>
  </si>
  <si>
    <t>14.1</t>
  </si>
  <si>
    <t>Основное мероприятие 15.Поддержка общественных организаций</t>
  </si>
  <si>
    <t>Основное мероприятие 16.Повышение комфортности и упрощение процедур получения гражданами и юридическими лицами массовых общественно  значимых     муниципальных услуг в Аннинском муниципальном районе</t>
  </si>
  <si>
    <t>16.1.</t>
  </si>
  <si>
    <t>Основное мероприятие 17.Консультационное сопровождение разработки документов территориального планирования муниципальных образований и мониторинг их реализации</t>
  </si>
  <si>
    <t>Основное мероприятие 19.Материально-техническое и финансовое обеспечение деятельности подведомственных учреждений</t>
  </si>
  <si>
    <t>19.1</t>
  </si>
  <si>
    <t>19.1.</t>
  </si>
  <si>
    <t>Основное мероприятие 20.Обеспечение сохранности архивных документов  архивного фондав Аннинского муниципального района.</t>
  </si>
  <si>
    <t>Удовлетворенность населения деятельностью органов местного самоуправления Аннинского муниципального района;формирование системы информирования населения о деятельности администрации; рациональное использование, содержание и эксплуатация недвижимого имущества;</t>
  </si>
  <si>
    <t xml:space="preserve">Расходы районного бюджета на реализацию муниципальной программы Аннинского муниципального района  "Развитие Аннинского муниципального района, реализация полномочий администрации Аннинского муниципального района"                                 </t>
  </si>
  <si>
    <t xml:space="preserve">"Развитие Аннинского муниципального района, реализация полномочий администрации Аннинского муниципального района"                                 </t>
  </si>
  <si>
    <t>100-процентная выплата назначенных доплат к пенсиям муниципальных служащих</t>
  </si>
  <si>
    <t>кол</t>
  </si>
  <si>
    <t xml:space="preserve">ед. </t>
  </si>
  <si>
    <t>Полный переход на приборный учет при расчетах учреждений бюджетной сыеры с организациями коммунального комплекса</t>
  </si>
  <si>
    <t>3</t>
  </si>
  <si>
    <t>ОСНОВНОЕ МЕРОПРИЯТИЕ 16</t>
  </si>
  <si>
    <t>Мероприятия по выплате пенсий за выслугу лет лицам, замещавшим должности муниципальной службы в органах местного самоуправления Аннинского муниципального района</t>
  </si>
  <si>
    <t>ОСНОВНОЕ МЕРОПРИЯТИЕ 17</t>
  </si>
  <si>
    <t>ОСНОВНОЕ МЕРОПРИЯТИЕ 18</t>
  </si>
  <si>
    <t>Поддержка общественных организаций</t>
  </si>
  <si>
    <t>Повышение комфортности и упрощение процедур получения гражданами и юридическими лицами массовых общественно  значимых     муниципальных услуг в Аннинском муниципальном районе; оптимизация административных   процедур и повышение качества предоставления  муниципальных услуг; развитие имущественной и информационно-коммуникационной инфраструктуры для организации предоставления  муниципальных услуг на базе АУ «МФЦ».</t>
  </si>
  <si>
    <t>ОСНОВНОЕ МЕРОПРИЯТИЕ 19</t>
  </si>
  <si>
    <t>ОСНОВНОЕ МЕРОПРИЯТИЕ 20</t>
  </si>
  <si>
    <t>Консультационное сопровождение разработки документов территориального планирования муниципальных образований и мониторинг их реализации.</t>
  </si>
  <si>
    <t>ОСНОВНОЕ МЕРОПРИЯТИЕ 21</t>
  </si>
  <si>
    <t>Материально-техническое и финансовое обеспечение деятельности подведомственных учреждений.</t>
  </si>
  <si>
    <t>Проведение оценки эффективности органов местного самоуправления в сфере муниципальных услуг.</t>
  </si>
  <si>
    <t>1.</t>
  </si>
  <si>
    <t>2.</t>
  </si>
  <si>
    <t>3.</t>
  </si>
  <si>
    <t>ОСНОВНОЕ МЕРОПРИЯТИЕ 3</t>
  </si>
  <si>
    <t>5.</t>
  </si>
  <si>
    <t>6.</t>
  </si>
  <si>
    <t>7.</t>
  </si>
  <si>
    <t>ОСНОВНОЕ МЕРОПРИЯТИЕ 7</t>
  </si>
  <si>
    <t>8.</t>
  </si>
  <si>
    <t>9.</t>
  </si>
  <si>
    <t>ОСНОВНОЕ МЕРОПРИЯТИЕ 8</t>
  </si>
  <si>
    <t>10.</t>
  </si>
  <si>
    <t>ОСНОВНОЕ МЕРОПРИЯТИЕ 9</t>
  </si>
  <si>
    <t>11.</t>
  </si>
  <si>
    <t>14.</t>
  </si>
  <si>
    <t>15.</t>
  </si>
  <si>
    <t>16.</t>
  </si>
  <si>
    <t>17.</t>
  </si>
  <si>
    <t>18.</t>
  </si>
  <si>
    <t>19.</t>
  </si>
  <si>
    <t>ОСНОВНОЕ МЕРОПРИЯТИЕ10</t>
  </si>
  <si>
    <t>ОСНОВНОЕ МЕРОПРИЯТИЕ11</t>
  </si>
  <si>
    <t>ОСНОВНОЕ МЕРОПРИЯТИЕ12</t>
  </si>
  <si>
    <t>ОСНОВНОЕ МЕРОПРИЯТИЕ13</t>
  </si>
  <si>
    <t>ОСНОВНОЕ МЕРОПРИЯТИЕ14</t>
  </si>
  <si>
    <t>ОСНОВНОЕ МЕРОПРИЯТИЕ15</t>
  </si>
  <si>
    <t>ОСНОВНОЕ МЕРОПРИЯТИЕ16</t>
  </si>
  <si>
    <t>ОСНОВНОЕ МЕРОПРИЯТИЕ17</t>
  </si>
  <si>
    <t>ОСНОВНОЕ МЕРОПРИЯТИЕ18</t>
  </si>
  <si>
    <t>ОСНОВНОЕ МЕРОПРИЯТИЕ19</t>
  </si>
  <si>
    <t>ОСНОВНОЕ МЕРОПРИЯТИЕ20</t>
  </si>
  <si>
    <t>ОСНОВНОЕ МЕРОПРИЯТИЕ21</t>
  </si>
  <si>
    <t>Выполнение ремонтно-восстановительных работ, направленных на сохранение военно-мемориальных объектов</t>
  </si>
  <si>
    <t>20.</t>
  </si>
  <si>
    <t>Комиссия по делам несовершеннолетних  и защите прав администрации Аннинского муниципального района</t>
  </si>
  <si>
    <t>Административная комиссия муниципального образования «Аннинский муниципальный  район»</t>
  </si>
  <si>
    <t>13.</t>
  </si>
  <si>
    <t xml:space="preserve">Финансовое обеспечение выполнения других обязательств государства, выполнение других функций органов местного самоуправления </t>
  </si>
  <si>
    <t>% наличия  схемы территориального планирования Аннинского муниципального района</t>
  </si>
  <si>
    <t>Сектор администрации Аннинского муниципального района  по сбору информации от поселений, входящих в муниципальный район, необходимой для ведения регистра муниципальных, нормативных, правовых актов.</t>
  </si>
  <si>
    <t>Отдел по  физической культуре и спорту администрации Аннинского муниципального района</t>
  </si>
  <si>
    <t>Муниципальная программа</t>
  </si>
  <si>
    <t>Отдел архитектуры администрации Аннинского муниципального района</t>
  </si>
  <si>
    <t>Отдел по организационной работе и делопроизводству администрации Аннинского муниципального района, руководитель аппарата администрации Аннинского муниципального района</t>
  </si>
  <si>
    <t>Отдел по развитию предпринимательства и потребительского рынка администрации района</t>
  </si>
  <si>
    <t>Комиссия по рассмотрению документов на назначение пенсии за выслугу лет и денежного вознаграждения, сектор учета и отчетности администрации Аннинского муниципального района</t>
  </si>
  <si>
    <t>Сектор учета и отчетности администрации Аннинского муниципального района</t>
  </si>
  <si>
    <t>балл</t>
  </si>
  <si>
    <t>Отдел главного архитектора администрации Аннинского муниципального района</t>
  </si>
  <si>
    <t>ОСНОВНОЕ МЕРОПРИЯТИЕ 12</t>
  </si>
  <si>
    <t>ОСНОВНОЕ МЕРОПРИЯТИЕ 13</t>
  </si>
  <si>
    <t>%</t>
  </si>
  <si>
    <t>4.</t>
  </si>
  <si>
    <t>увеличение обеспеченности жителей Аннинского района спортивными сооружениями</t>
  </si>
  <si>
    <t>Реализация законодательства на территории Аннинского муниципального района, исполнение переданных государственных полномочий Воронежской области в срок</t>
  </si>
  <si>
    <t>увеличение количество призовых мест (медалей), завоеванных спортсменами на соревнованиях всех уровней</t>
  </si>
  <si>
    <t>увеличение количества физкультурных мероприятий и спортивных мероприятий, проведенных на территории Аннинского района.</t>
  </si>
  <si>
    <t xml:space="preserve"> увеличение количества участников физкультурных мероприятий и спортивных мероприятий</t>
  </si>
  <si>
    <t>увеличение численности обучающихся в детско-юношеской спортивной школе</t>
  </si>
  <si>
    <t>Доля объектов недвижимого имущества, на которые зарегистрировано право собственности Аннинского муниципального района</t>
  </si>
  <si>
    <t>Объем неналоговых имущественных доходов консолидированного бюджета Аннинского муниципального района</t>
  </si>
  <si>
    <t>тыс. руб</t>
  </si>
  <si>
    <t>единиц</t>
  </si>
  <si>
    <t>12.</t>
  </si>
  <si>
    <t>Материально-техническое и финансовое обеспечение деятельности подведомственных учреждений</t>
  </si>
  <si>
    <t>Обеспечение сохранности архивных документов  архивного фондав Аннинского муниципального района.</t>
  </si>
  <si>
    <t>Руководитель архива администрации Аннинского муниципального района</t>
  </si>
  <si>
    <t>Экспертный совет по подведению итогов выполнения показателей эффективности работы органов местного самоуправления администрации Аннинского муниципального района</t>
  </si>
  <si>
    <t>100</t>
  </si>
  <si>
    <t xml:space="preserve"> %  обеспечения  средствами  индивидуальной защиты.</t>
  </si>
  <si>
    <t>да/нет</t>
  </si>
  <si>
    <t>да</t>
  </si>
  <si>
    <t xml:space="preserve"> выплата заработной платы с начислениями работникам ЕДДС.</t>
  </si>
  <si>
    <t>соотношение фактических расходов из районного бюджета на финансовое обеспечение к их плановому назначению, предусмотренному решением Совета народных депутатов Аннинского муниципального района Воронежской области о районном бюджете на соответствующий период</t>
  </si>
  <si>
    <t>% от утвержденных соотношений фактических расходов из районного бюджета на финансовое обеспечение выплаты пенсии за выслугу лет, к их плановому назначению, предусмотренному решением Совета народных депутатов Аннинского муниципального района Воронежской области о районном бюджете на соответствующий период.</t>
  </si>
  <si>
    <t>Развитие малого и среднего бизнеса в Аннинском муниципальном районе</t>
  </si>
  <si>
    <t>количество оказанных платных услуг</t>
  </si>
  <si>
    <t>количество проведенных мероприятий, направленных на развитие бизнеса</t>
  </si>
  <si>
    <t>в том числе:</t>
  </si>
  <si>
    <t>Таблица 1</t>
  </si>
  <si>
    <t>Ф.И.О.</t>
  </si>
  <si>
    <t>подпись</t>
  </si>
  <si>
    <t>Главный бухгалтер</t>
  </si>
  <si>
    <t>МП</t>
  </si>
  <si>
    <t>Руководитель</t>
  </si>
  <si>
    <t>всего</t>
  </si>
  <si>
    <t>№ п/п</t>
  </si>
  <si>
    <t>1</t>
  </si>
  <si>
    <t>2</t>
  </si>
  <si>
    <t>Наименование показателя (индикатора)</t>
  </si>
  <si>
    <t>Ед. измерения</t>
  </si>
  <si>
    <t>…..</t>
  </si>
  <si>
    <t>Статус</t>
  </si>
  <si>
    <t>ГРБС</t>
  </si>
  <si>
    <t>ЦСР</t>
  </si>
  <si>
    <t>ВР</t>
  </si>
  <si>
    <t>ответственный исполнитель</t>
  </si>
  <si>
    <t>областной бюджет</t>
  </si>
  <si>
    <t>юридические лица</t>
  </si>
  <si>
    <t>всего, в том числе:</t>
  </si>
  <si>
    <t>Таблица 10</t>
  </si>
  <si>
    <t>Код бюджетной классификации</t>
  </si>
  <si>
    <t>Таблица 11</t>
  </si>
  <si>
    <t>Таблица 12</t>
  </si>
  <si>
    <t>отчетный год</t>
  </si>
  <si>
    <t>план</t>
  </si>
  <si>
    <t>факт</t>
  </si>
  <si>
    <t>Плановый срок</t>
  </si>
  <si>
    <t>Фактический срок</t>
  </si>
  <si>
    <t xml:space="preserve">запланированные </t>
  </si>
  <si>
    <t>достигнутые</t>
  </si>
  <si>
    <t>Источники ресурсного обеспечения</t>
  </si>
  <si>
    <t>РзПз</t>
  </si>
  <si>
    <t>Обоснование отклонений значений показателя (индикатора) на конец отчетного года (при наличии)</t>
  </si>
  <si>
    <t xml:space="preserve">территориальные              государственные внебюджетные фонды                        </t>
  </si>
  <si>
    <r>
      <t xml:space="preserve">год, предшествующий отчетному </t>
    </r>
    <r>
      <rPr>
        <vertAlign val="superscript"/>
        <sz val="12"/>
        <rFont val="Times New Roman"/>
        <family val="1"/>
        <charset val="204"/>
      </rPr>
      <t>1</t>
    </r>
    <r>
      <rPr>
        <sz val="12"/>
        <rFont val="Times New Roman"/>
        <family val="1"/>
        <charset val="204"/>
      </rPr>
      <t xml:space="preserve">
</t>
    </r>
  </si>
  <si>
    <t>кассовое исполнение на отчетную дату</t>
  </si>
  <si>
    <t>в том числе по ГРБС:</t>
  </si>
  <si>
    <t>21.</t>
  </si>
  <si>
    <t>22.</t>
  </si>
  <si>
    <t>23.</t>
  </si>
  <si>
    <t>24.</t>
  </si>
  <si>
    <t>25.</t>
  </si>
  <si>
    <t>26.</t>
  </si>
  <si>
    <t>27.</t>
  </si>
  <si>
    <t>Мероприятия по усилению социальной защищенности.</t>
  </si>
  <si>
    <t>Профилактика преступности и правонарушений среди несовершеннолетних</t>
  </si>
  <si>
    <t>Усиление эффективности профилактики тяжких и особо тяжких преступлений против жизни и здоровья граждан</t>
  </si>
  <si>
    <t>Противодействие незаконному обороту наркотических средств, их злоупотреблению, пьянству</t>
  </si>
  <si>
    <t>Противодействие терроризму и экстремизму</t>
  </si>
  <si>
    <t>Организация и проведение повышения квалификации и переподготовки муниципальных служащих по программам противодействия коррупции</t>
  </si>
  <si>
    <t>ОСНОВНОЕ МЕРОПРИЯТИЕ 22</t>
  </si>
  <si>
    <t>ОСНОВНОЕ МЕРОПРИЯТИЕ 23</t>
  </si>
  <si>
    <t>ОСНОВНОЕ МЕРОПРИЯТИЕ 24</t>
  </si>
  <si>
    <t>ОСНОВНОЕ МЕРОПРИЯТИЕ 25</t>
  </si>
  <si>
    <t>ОСНОВНОЕ МЕРОПРИЯТИЕ 26</t>
  </si>
  <si>
    <t>ОСНОВНОЕ МЕРОПРИЯТИЕ 27</t>
  </si>
  <si>
    <t>Начальник отдела организационной работы и делопроизводства</t>
  </si>
  <si>
    <t>Заместитель главы Аннинского муниципального района по социальным вопросам -Черкасов  Н.Ф.</t>
  </si>
  <si>
    <t>Организационный отдел администрации муниципального района</t>
  </si>
  <si>
    <t>Профилактика преступности и правонарушений среди несовершеннолетних.</t>
  </si>
  <si>
    <t>Противодействие незаконному обороту наркотических средств, их злоупотреблению, пьянству.</t>
  </si>
  <si>
    <t>ОСНОВНОЕ МЕРОПРИЯТИЕ22</t>
  </si>
  <si>
    <t>ОСНОВНОЕ МЕРОПРИЯТИЕ23</t>
  </si>
  <si>
    <t>ОСНОВНОЕ МЕРОПРИЯТИЕ24</t>
  </si>
  <si>
    <t>ОСНОВНОЕ МЕРОПРИЯТИЕ25</t>
  </si>
  <si>
    <t>ОСНОВНОЕ МЕРОПРИЯТИЕ26</t>
  </si>
  <si>
    <t>ОСНОВНОЕ МЕРОПРИЯТИЕ27</t>
  </si>
  <si>
    <t>0405</t>
  </si>
  <si>
    <t>922</t>
  </si>
  <si>
    <t>0804</t>
  </si>
  <si>
    <t>5901390380</t>
  </si>
  <si>
    <t>5901800590</t>
  </si>
  <si>
    <t>ОСНОВНОЕ МЕРОПРИЯТИЕ 28</t>
  </si>
  <si>
    <t>Мероприятие по осуществлению переданных полномочий поселений по обеспечению проведения независимой оценки качества работы учреждений культуры</t>
  </si>
  <si>
    <t>ОСНОВНОЕ МЕРОПРИЯТИЕ 29</t>
  </si>
  <si>
    <t>Мероприятия по активизации и поддержке местных инициатив территориальных общественных организаций (ТОС)</t>
  </si>
  <si>
    <t>28.</t>
  </si>
  <si>
    <t>29.</t>
  </si>
  <si>
    <t>Начальник отдела организационного отдела и делопроизводства администрации Аннинского муниципального района</t>
  </si>
  <si>
    <t>Отдел по культуре администрации Аннинского муниципального района</t>
  </si>
  <si>
    <t>5902890590</t>
  </si>
  <si>
    <t xml:space="preserve">количество молодых семей, улучивших жилищные условия с помощью государственной поддержки </t>
  </si>
  <si>
    <t>13.1</t>
  </si>
  <si>
    <t>13.2</t>
  </si>
  <si>
    <t>13.3</t>
  </si>
  <si>
    <t>95,1</t>
  </si>
  <si>
    <t>20.1</t>
  </si>
  <si>
    <t>создание нормативных условий хранения  архивных документов в  муниципальном архиве Аннинского района; качественное пополнение муниципального архива Аннинского района для обеспечения конституционных прав граждан на получение необходимой информации социально-правового характера</t>
  </si>
  <si>
    <t>Основное мероприятие 21.Проведение оценки эффективности органов местного самоуправления в сфере муниципальных услуг.</t>
  </si>
  <si>
    <t>21.1</t>
  </si>
  <si>
    <t xml:space="preserve">Ремонт и благоустройство военно-мемориальных объектов предотвратит процесс разрушения памятников и необходимость вложения в последующем значительно больших денежных средств на их восстановление. </t>
  </si>
  <si>
    <t>22.1</t>
  </si>
  <si>
    <t xml:space="preserve"> Количество  малоимущих и многодетным гражданан, которым оказана вещевая помощь</t>
  </si>
  <si>
    <t>23.1</t>
  </si>
  <si>
    <t>Проведение рейдов и мероприятий</t>
  </si>
  <si>
    <t>шт</t>
  </si>
  <si>
    <t>Основное мероприятие 24.Усиление эффективности профилактики тяжких и особо тяжких преступлений против жизни и здоровья граждан.</t>
  </si>
  <si>
    <t>24.1</t>
  </si>
  <si>
    <t>Выявление превентивных преступлений</t>
  </si>
  <si>
    <t>Основное мероприятие 25.Противодействие незаконному обороту наркотических средств, их злоупотреблению, пьянству</t>
  </si>
  <si>
    <t>25.1</t>
  </si>
  <si>
    <t>Проведение культурно-спортивных мероприятий</t>
  </si>
  <si>
    <t>Основное мероприятие 26.Противодействие терроризму и экстремизму</t>
  </si>
  <si>
    <t>26.1</t>
  </si>
  <si>
    <t>Установление камер видео наблюдения в местах наибольшего скопления людей</t>
  </si>
  <si>
    <t>Основное мероприятие 27.Организация и проведение повышения квалификации и переподготовки муниципальных служащих по программам противодействия коррупции</t>
  </si>
  <si>
    <t>27.1</t>
  </si>
  <si>
    <t>чел</t>
  </si>
  <si>
    <t>Основное мероприятие 28.Мероприятие по осуществлению переданных полномочий поселений по обеспечению проведения независимой оценки качества работы учреждений культуры</t>
  </si>
  <si>
    <t>28.1</t>
  </si>
  <si>
    <t xml:space="preserve">%соотношения фактических расходов из районного бюджета на софинансирование расходных обязательств </t>
  </si>
  <si>
    <t>Основное мероприятие 29.Мероприятия по активизации и поддержке местных инициатив территориальных общественных организаций (ТОС)</t>
  </si>
  <si>
    <t>29.1</t>
  </si>
  <si>
    <t xml:space="preserve">2017
(четвертый год реализации) </t>
  </si>
  <si>
    <t>0102</t>
  </si>
  <si>
    <t>85</t>
  </si>
  <si>
    <t>Повышение квалификации муниципальных служащих, в том числе по противодействию коррупции</t>
  </si>
  <si>
    <t>244</t>
  </si>
  <si>
    <t>ОСНОВНОЕ МЕРОПРИЯТИЕ 30</t>
  </si>
  <si>
    <t>Мероприятие по осуществлению полномочий по составлению списков кандидатов в присяжные заседатели федеральных судов общей практики</t>
  </si>
  <si>
    <t>2014-2024гг</t>
  </si>
  <si>
    <t>30.</t>
  </si>
  <si>
    <t>ОСНОВНОЕ МЕРОПРИЯТИЕ28</t>
  </si>
  <si>
    <t>ОСНОВНОЕ МЕРОПРИЯТИЕ29</t>
  </si>
  <si>
    <t>ОСНОВНОЕ МЕРОПРИЯТИЕ30</t>
  </si>
  <si>
    <t>0105</t>
  </si>
  <si>
    <t>5903051200</t>
  </si>
  <si>
    <t>59010L4970</t>
  </si>
  <si>
    <t xml:space="preserve"> удельный  вес населения систематически занимающегося физической культурой и спортом</t>
  </si>
  <si>
    <t>0</t>
  </si>
  <si>
    <t xml:space="preserve">2018
(пятый год реализации) </t>
  </si>
  <si>
    <t xml:space="preserve">2019
шестой год реализации) </t>
  </si>
  <si>
    <t>ОСНОВНОЕ МЕРОПРИЯТИЕ 31</t>
  </si>
  <si>
    <t>Мероприятие по имущественной поддеожке субъектов малого и среднего предпринимательства АМР ВО</t>
  </si>
  <si>
    <t>1004</t>
  </si>
  <si>
    <t>0107</t>
  </si>
  <si>
    <t>Основное мероприятие 30.  Мероприятие по осуществлению полномочий по составлению списков кандидатов в присяжные заседатели федеральных судов общей юрисдикции</t>
  </si>
  <si>
    <t>30.1</t>
  </si>
  <si>
    <t xml:space="preserve">Объемы и источники финансирования муниципальной программы (в действующих ценах каждого года реализации муниципальной программы) </t>
  </si>
  <si>
    <t>31.1</t>
  </si>
  <si>
    <t xml:space="preserve">Мероприятие по имущественной поддержке субъектов малого и среднего предпринимательства Аннинского муниципального района Воронежской области» </t>
  </si>
  <si>
    <t xml:space="preserve">2020
седьмой год реализации) </t>
  </si>
  <si>
    <t>ОСНОВНОЕ МЕРОПРИЯТИЕ 32</t>
  </si>
  <si>
    <t xml:space="preserve">Мероприятие: по проведению круглых столов по защите прав потребителей, публикация информации в СМИ. </t>
  </si>
  <si>
    <t>Р5</t>
  </si>
  <si>
    <t>Мероприятие: "Региональный проект Спорт-норма жизни"</t>
  </si>
  <si>
    <t>W0</t>
  </si>
  <si>
    <t>Мероприятие "Оказание содействия в подготовке проведения общероссийского голосования,  а также в информировании граждан о такой подготовке"</t>
  </si>
  <si>
    <t xml:space="preserve">Комитет по управлению муниципальным имуществом администрации Аннинского муниципального района 
Отдел по развитию предпринимательства и потребительского рынка администрации Аннинского муниципального района 
</t>
  </si>
  <si>
    <t>Отдел по развитию предпринимательства и потребительского рынка администрации Аннинского муниципального района</t>
  </si>
  <si>
    <t>P5</t>
  </si>
  <si>
    <t>Департамент физической культуры и спорта Воронежской области, отдел по физической культуре и спорту администрации Аннинского муниципального района</t>
  </si>
  <si>
    <t>Руководитель аппарата администрации Аннинского муниципального района, заместитель главы района  по социальным вопросам администрации Аннинского муниципального района.</t>
  </si>
  <si>
    <t>количество предприятий, открывших свой бизнес, из числа обученных созданию собственного дела</t>
  </si>
  <si>
    <t>225</t>
  </si>
  <si>
    <t>1102</t>
  </si>
  <si>
    <t>590P5Д228</t>
  </si>
  <si>
    <t>590W080200</t>
  </si>
  <si>
    <t>ОСНОВНОЕ МЕРОПРИЯТИЕ Р5</t>
  </si>
  <si>
    <t>Федеральный бюджет-5494,36 тыс. руб., областной бюджет-16354,07 тыс. руб., местные бюджеты-121768,78 тыс. руб.</t>
  </si>
  <si>
    <t xml:space="preserve">2021
восьмой год реализации) </t>
  </si>
  <si>
    <t>Улучшение торгового обслуживания сельского населения Аннинского муниципального района</t>
  </si>
  <si>
    <t>33.</t>
  </si>
  <si>
    <t>ОСНОВНОЕ МЕРОПРИЯТИЕ W0</t>
  </si>
  <si>
    <t>ОСНОВНОЕ МЕРОПРИЯТИЕ 33</t>
  </si>
  <si>
    <t>ОСНОВНОЕ МЕРОПРИЯТИЕ33</t>
  </si>
  <si>
    <t>59033S834</t>
  </si>
  <si>
    <t>3.1</t>
  </si>
  <si>
    <t>5.1</t>
  </si>
  <si>
    <t>запланированные значения показателя выполнены полностью</t>
  </si>
  <si>
    <t xml:space="preserve">соотношение фактических расходов из районного бюджета на финансовое обеспечение к их плановому назначению, предусмотренному решением Совета народных депутатов Аннинского муниципального района Воронежской области о районном </t>
  </si>
  <si>
    <t xml:space="preserve">отлов безнадзорных животных </t>
  </si>
  <si>
    <t xml:space="preserve">Основное мероприятие 31.Мероприятие по имущественной поддержке субъектов малого и среднего предпринимательства Аннинского муниципального района Воронежской области» </t>
  </si>
  <si>
    <t>Развитие малого и среднего предпринимательства, улучшение условий ведения предпринимательской деятельности</t>
  </si>
  <si>
    <t>32.1</t>
  </si>
  <si>
    <t xml:space="preserve">количество проведенных круглых столов по защите прав потребителей
количество публикаций и сообщений в СМИ, направленных на повышение потребительской грамотности.
</t>
  </si>
  <si>
    <t>ед</t>
  </si>
  <si>
    <t xml:space="preserve">Основное мероприятие 32.Мероприятие: по проведению круглых столов по защите прав потребителей, публикация информации в СМИ. </t>
  </si>
  <si>
    <t>Основное мероприятие: "Региональный проект Спорт-норма жизни"</t>
  </si>
  <si>
    <t>Ежегодное привлечение разных категорий граждан к участию во Всероссийском физкультурно-спортивном комплексе "Готов к труду и обороне"(ГТО).</t>
  </si>
  <si>
    <t>Основное мероприятие: Мероприятие "Оказание содействия в подготовке проведения общероссийского голосования,  а также в информировании граждан о такой подготовке"</t>
  </si>
  <si>
    <t>Оказание услуг по осуществлению информирования граждан о подготовке и проведению общероссийского голосования.</t>
  </si>
  <si>
    <t>Основное мероприятие 33:Улучшение торгового обслуживания сельского населения Аннинского муниципального района</t>
  </si>
  <si>
    <t>Основное мероприятие 34: Субсидирование автотранспортного предприятия</t>
  </si>
  <si>
    <t>Обеспечение населения Аннинского муниципального района регулярными пассажирскими перевозками.</t>
  </si>
  <si>
    <t>33.1</t>
  </si>
  <si>
    <t>34.1</t>
  </si>
  <si>
    <t>34.</t>
  </si>
  <si>
    <t>Субсидирование автотранспортного предприятия</t>
  </si>
  <si>
    <t>Заместитель главы Аннинского муниципального района по социальным вопросам</t>
  </si>
  <si>
    <t>ОСНОВНОЕ МЕРОПРИЯТИЕ 34</t>
  </si>
  <si>
    <t>ОСНОВНОЕ МЕРОПРИЯТИЕ 35</t>
  </si>
  <si>
    <t xml:space="preserve">Обеспечение экономической устойчивости  транспортных предприятий автомобильного транспорта </t>
  </si>
  <si>
    <t>ОСНОВНОЕ МЕРОПРИЯТИЕ 36</t>
  </si>
  <si>
    <t>Оказание информационной и консультационной поддержки субъектам малого и среднего предпринимательства, а так же физическим лицам, не являющимся индивидуальными предпринимателями, применяющим специальный налоговый режим «Налог на профессиональный доход"</t>
  </si>
  <si>
    <t>ОСНОВНОЕ МЕРОПРИЯТИЕ 37</t>
  </si>
  <si>
    <t>Приобретение и замена оборудования на объекты теплоснабжения</t>
  </si>
  <si>
    <r>
      <t xml:space="preserve">юридические лица </t>
    </r>
    <r>
      <rPr>
        <vertAlign val="superscript"/>
        <sz val="12"/>
        <rFont val="Times New Roman"/>
        <family val="1"/>
        <charset val="204"/>
      </rPr>
      <t>1</t>
    </r>
  </si>
  <si>
    <t>0310</t>
  </si>
  <si>
    <t>0502</t>
  </si>
  <si>
    <t>211</t>
  </si>
  <si>
    <t>ОСНОВНОЕ МЕРОПРИЯТИЕ34</t>
  </si>
  <si>
    <t>0408</t>
  </si>
  <si>
    <t>59035S9260</t>
  </si>
  <si>
    <t>35.</t>
  </si>
  <si>
    <t>Заместитель главы Аннинского муниципального района по социальным вопросам -Черкасов  Н.Ф</t>
  </si>
  <si>
    <t>36.</t>
  </si>
  <si>
    <t>37.</t>
  </si>
  <si>
    <t xml:space="preserve">Оказание информационной и консультационной поддержки субъектам малого и среднего предпринимательства, а так же физическим лицам, не являющимся индивидуальными предпринимателями, применяющим специальный налоговый режим «Налог на профессиональный доход» </t>
  </si>
  <si>
    <t>Отдел по развитию предпринимательства и потребительского рынка администрации Аннинского муниципальногорайона</t>
  </si>
  <si>
    <t>Отдел строительства, промышленности, газификации, связи и ЖКХ администрации Аннинского муниципального района</t>
  </si>
  <si>
    <t>4111</t>
  </si>
  <si>
    <t>226</t>
  </si>
  <si>
    <t>85,5</t>
  </si>
  <si>
    <t>35</t>
  </si>
  <si>
    <t>142054</t>
  </si>
  <si>
    <t>119382,1</t>
  </si>
  <si>
    <t>41</t>
  </si>
  <si>
    <t>рассчет производится профильным ДРМО в конце марта</t>
  </si>
  <si>
    <t>улучшение торгового обслуживания сельского населения Аннинского муниципального района позволит повысить качество жизни населения, проживающего в отдельных и малонаселенных пунктах за счет гарантированного обеспечения товарами повседневного спроса. Увеличение доли жителей, сельского населения  отдаленных и малонаселенных пунктов, обеспеченных услугами торговли, в общей численности жителей, указанных населенных пунктов до 100% к 2023 году.</t>
  </si>
  <si>
    <t>Основное мероприятие 35:Обеспечение экономической устойчивости  транспортных предприятий автомобильного транспорта</t>
  </si>
  <si>
    <t>35.1</t>
  </si>
  <si>
    <t>Обеспечение населения Аннинского муниципального района регулярными пассажирскими перевозками</t>
  </si>
  <si>
    <t>Основное мероприятие 36:Оказание информационной и консультационной поддержки субъектам малого и среднего предпринимательства, а так же физическим лицам, не являющимся индивидуальными предпринимателями, применяющим специальный налоговый режим «Налог на профессиональный доход</t>
  </si>
  <si>
    <t>36.1</t>
  </si>
  <si>
    <t>14927</t>
  </si>
  <si>
    <t>21</t>
  </si>
  <si>
    <t xml:space="preserve">2022
девятый год реализации) </t>
  </si>
  <si>
    <t xml:space="preserve">Оказание информационной и консультационной поддержки субъектам малого и среднего предпринимательства, а так же физическим лицам, не являющимся индивидуальными предпринимателями, применяющим специальный налоговый режим </t>
  </si>
  <si>
    <t>Удельный  вес населения систематически занимающегося физической культурой и спортом составил 60%, что на 4,8% выше запланированного</t>
  </si>
  <si>
    <t xml:space="preserve">Аннинским центром поддержки предпринимательства все мероприятия выполнены. </t>
  </si>
  <si>
    <t>Соотношение фактических расходов районного бюджета на софинансирование расходных обязательств</t>
  </si>
  <si>
    <t>Распространение передового опыта ТОС и стимулирование вовлечение граждан в реализацию мероприятий. Создание дополнительной социальной инфраструктуры на селе.</t>
  </si>
  <si>
    <t>Комплектование списков присяжных заседателей федеральных судов общей юрисдикции по Аннинскому району.</t>
  </si>
  <si>
    <t xml:space="preserve">Развитие малого и среднего предпринимательства, улучшение условий ведения предпринимательской деятельности
количество проведенных круглых столов по защите прав потребителей
количество публикаций и сообщений в СМИ, направленных на повышение потребительской грамотности.
</t>
  </si>
  <si>
    <t>повседневного спроса. Увеличение доли жителей, сельского населения  отдаленных и малонаселенных пунктов, обеспеченных услугами торговли, в общей численности жителей, указанных населенны пунктов до 100% к 2023 году</t>
  </si>
  <si>
    <t xml:space="preserve">Обеспечение доступности профессиональных знаний по вопросам организации деятельности и управления в сфере малого и среднего предпринимательства за счет предоставления консультаций субъектам малого и среднего  предпринимательства, а так же физическим лицам, не являющимся индивидуальными предпринимателями, применяющим специальный налоговый режим «Налог на профессиональный доход» </t>
  </si>
  <si>
    <t>Обеспечение готовности к очередному зимнему периоду</t>
  </si>
  <si>
    <t xml:space="preserve">активизация межведомственных регламентов взаимодействия человека с органами исполнительной власти для предоставления запрашиваемых услуг;
реализация принципа «единого окна» на получение льгот и услуг;
обеспечение высокого уровня доступности и качества социальных услуг, оказываемых органами власти и коммерческими организациями населению;
предоставление гражданам средств прямого доступа для обеспечения адресного взаимодействия с представителями органов исполнительной власти;
упрощение процедуры предоставления социальных услуг; назначения и выплаты компенсаций, пособий;
минимизация затрат времени на получение социальных услуг;
унификация подхода к предоставлению социальных услуг.
активизация межведомственных регламентов взаимодействия человека с органами исполнительной власти для предоставления запрашиваемых услуг;
реализация принципа «единого окна» на получение льгот и услуг;
обеспечение высокого уровня доступности и качества социальных услуг, оказываемых органами власти и коммерческими организациями населению;
предоставление гражданам средств прямого доступа для обеспечения адресного взаимодействия с представителями органов исполнительной власти;
упрощение процедуры предоставления социальных услуг; назначения и выплаты компенсаций, пособий;
минимизация затрат времени на получение социальных услуг;
унификация подхода к предоставлению социальных услуг.
</t>
  </si>
  <si>
    <t>использование органами местного самоуправления документов территориального планирования позволит качественно снизить возможные риски при принятии органами местного самоуправления решений, направленных на разработку и рассмотрение перспективных планов, программ и проектов развития социальной, экономической, градостроительной и другой деятельности, прогнозирование их эффективности, рентабельности и безопасности не только в пространственном, но и во временном отношении.</t>
  </si>
  <si>
    <t>создание нормативных условий хранения  архивных документов в  муниципальном архиве Аннинского района; качественное пополнение муниципального архива Аннинского района для обеспечения конституционных прав граждан на получение необходимой информации социально-правового характера.</t>
  </si>
  <si>
    <t>улучшение качества предоставляемых населению важнейших услуг в сфере  культуры, в жилищно-коммунальном хозяйстве, что послужит росту удовлетворённости населения деятельностью органов местного самоуправления в соответствии с полномочиями, установленными 131-ФЗ</t>
  </si>
  <si>
    <t>Обеспечение сохранности и ремонт военно-мемориальных объектов.</t>
  </si>
  <si>
    <t>Помощь в трудных ситуациях семьям-многодетным и малообеспеченным и социального риска.</t>
  </si>
  <si>
    <t>Обеспечение выезда в места скопления граждан дружинников в р.п. Анна, приобретение цифровых видеокамер в р.п. Анна-ул. Ленина, ул.Советская, ул. Свободы, ул. Коммунальная, ул. Морская.</t>
  </si>
  <si>
    <t>Приобретение и установка цифровых видеокамер в с. Архангельское, с. Садовое.</t>
  </si>
  <si>
    <t>Приобретение и показ видеофильмов, проведение спортивных и культурных мероприятий</t>
  </si>
  <si>
    <t>Установка турникетов в районной и поселковой администрации, замена оборудования видеонаблюдения на новое.</t>
  </si>
  <si>
    <t>Повышение правовой грамотности.</t>
  </si>
  <si>
    <t>Обеспечение работников средствами индивидуальной защиты органов дыхания, снижение уровня смертности при чрезвычайных ситуациях</t>
  </si>
  <si>
    <t>Средства на данное мероприятие с 2019 году не были запланированы.</t>
  </si>
  <si>
    <t>291</t>
  </si>
  <si>
    <t>51</t>
  </si>
  <si>
    <t>57</t>
  </si>
  <si>
    <t>31</t>
  </si>
  <si>
    <t>19</t>
  </si>
  <si>
    <t>Информация
о расходах федерального, областного и районного бюджета, бюджетов территориальных государственных внебюджетных фондов, юридических и физических лиц на реализацию целей муниципальной программы Аннинского муниципального района «Развитие Аннинского муниципального района, реализация полномочий администрации   Аннинского муниципального района»по состоянию на 01 января 2024 года</t>
  </si>
  <si>
    <t>3323,7</t>
  </si>
  <si>
    <t>484</t>
  </si>
  <si>
    <t>1938,3</t>
  </si>
  <si>
    <t>692,7</t>
  </si>
  <si>
    <t>1499,6</t>
  </si>
  <si>
    <t>593,6</t>
  </si>
  <si>
    <t>6194,8</t>
  </si>
  <si>
    <t>4078,1</t>
  </si>
  <si>
    <t>12860,7</t>
  </si>
  <si>
    <t>43286,9</t>
  </si>
  <si>
    <t>1296,1</t>
  </si>
  <si>
    <t>24592,5</t>
  </si>
  <si>
    <t>500,0</t>
  </si>
  <si>
    <t>392,1</t>
  </si>
  <si>
    <t>9417,6</t>
  </si>
  <si>
    <t>528,7</t>
  </si>
  <si>
    <t>33820,2</t>
  </si>
  <si>
    <t>150</t>
  </si>
  <si>
    <t>172</t>
  </si>
  <si>
    <t>,</t>
  </si>
  <si>
    <t xml:space="preserve">2023
девятый год реализации) </t>
  </si>
  <si>
    <t>Отчет об использовании бюджетных ассигнований
 районного бюджета на реализацию муниципальной программы Аннинского муниципального района
«Развитие Аннинского муниципального района, реализация полномочий администрации   Аннинского муниципального района» по состоянию на 01 января 2024 года</t>
  </si>
  <si>
    <t>5900780410</t>
  </si>
  <si>
    <t>59012S8750</t>
  </si>
  <si>
    <t>266</t>
  </si>
  <si>
    <t>213</t>
  </si>
  <si>
    <t>245</t>
  </si>
  <si>
    <t>172,</t>
  </si>
  <si>
    <t>222</t>
  </si>
  <si>
    <t>59037S91202</t>
  </si>
  <si>
    <t>310</t>
  </si>
  <si>
    <t>Отчет о выполнении Плана реализации муниципальной программы Аннинского муниципального района 
«Развитие Аннинского муниципального района, реализация полномочий администрации   Аннинского муниципального района»
по состоянию на 01 января  2024 года</t>
  </si>
  <si>
    <t>Сведения
о достижении значений показателей (индикаторов) реализации муниципальной программы Аннинского муниципального района
«Развитие Аннинского муниципального района, реализация полномочий администрации   Аннинского муниципального района» 
по состоянию на 01 января 2024 года</t>
  </si>
  <si>
    <t>60</t>
  </si>
  <si>
    <t>228</t>
  </si>
  <si>
    <t>23</t>
  </si>
  <si>
    <t>Основное мероприятие 37: Приобретение и замена оборудования на объекты теплоснабжения</t>
  </si>
  <si>
    <t>37.1</t>
  </si>
  <si>
    <t>116953,4</t>
  </si>
  <si>
    <t>225712,6</t>
  </si>
  <si>
    <t>45</t>
  </si>
  <si>
    <t>44</t>
  </si>
  <si>
    <t>4</t>
  </si>
  <si>
    <t>14385</t>
  </si>
  <si>
    <t>36</t>
  </si>
  <si>
    <t>60,1</t>
  </si>
  <si>
    <t>24</t>
  </si>
  <si>
    <t>3120</t>
  </si>
  <si>
    <t>1141</t>
  </si>
  <si>
    <t>340</t>
  </si>
  <si>
    <t>247</t>
  </si>
  <si>
    <t>50</t>
  </si>
  <si>
    <t>52</t>
  </si>
  <si>
    <t>38</t>
  </si>
  <si>
    <t>30</t>
  </si>
  <si>
    <t>199</t>
  </si>
  <si>
    <t>203</t>
  </si>
  <si>
    <t>17</t>
  </si>
  <si>
    <t xml:space="preserve"> Факт обратившихся за вещевой помощью составил меньше плана. </t>
  </si>
  <si>
    <t>Количество привентивных преступлений ежегодно сокращается.</t>
  </si>
  <si>
    <t>4200</t>
  </si>
  <si>
    <t>4289</t>
  </si>
  <si>
    <t>82,6</t>
  </si>
</sst>
</file>

<file path=xl/styles.xml><?xml version="1.0" encoding="utf-8"?>
<styleSheet xmlns="http://schemas.openxmlformats.org/spreadsheetml/2006/main">
  <numFmts count="4">
    <numFmt numFmtId="164" formatCode="_-* #,##0.00_р_._-;\-* #,##0.00_р_._-;_-* &quot;-&quot;??_р_._-;_-@_-"/>
    <numFmt numFmtId="165" formatCode="0.0"/>
    <numFmt numFmtId="166" formatCode="#,##0.00_ ;\-#,##0.00\ "/>
    <numFmt numFmtId="167" formatCode="#,##0.0"/>
  </numFmts>
  <fonts count="46">
    <font>
      <sz val="10"/>
      <name val="Arial Cyr"/>
      <charset val="204"/>
    </font>
    <font>
      <sz val="12"/>
      <name val="Times New Roman"/>
      <family val="1"/>
      <charset val="204"/>
    </font>
    <font>
      <sz val="8"/>
      <name val="Arial Cyr"/>
      <charset val="204"/>
    </font>
    <font>
      <sz val="12"/>
      <name val="Arial Cyr"/>
      <charset val="204"/>
    </font>
    <font>
      <sz val="10"/>
      <name val="Times New Roman"/>
      <family val="1"/>
      <charset val="204"/>
    </font>
    <font>
      <sz val="11"/>
      <name val="Times New Roman"/>
      <family val="1"/>
      <charset val="204"/>
    </font>
    <font>
      <sz val="14"/>
      <name val="Times New Roman"/>
      <family val="1"/>
      <charset val="204"/>
    </font>
    <font>
      <sz val="12"/>
      <color indexed="10"/>
      <name val="Times New Roman"/>
      <family val="1"/>
      <charset val="204"/>
    </font>
    <font>
      <sz val="10"/>
      <color indexed="8"/>
      <name val="Times New Roman"/>
      <family val="1"/>
      <charset val="204"/>
    </font>
    <font>
      <sz val="12"/>
      <color indexed="8"/>
      <name val="Times New Roman"/>
      <family val="1"/>
      <charset val="204"/>
    </font>
    <font>
      <b/>
      <sz val="10"/>
      <color indexed="8"/>
      <name val="Times New Roman"/>
      <family val="1"/>
      <charset val="204"/>
    </font>
    <font>
      <vertAlign val="superscript"/>
      <sz val="12"/>
      <name val="Times New Roman"/>
      <family val="1"/>
      <charset val="204"/>
    </font>
    <font>
      <vertAlign val="superscript"/>
      <sz val="11"/>
      <name val="Times New Roman"/>
      <family val="1"/>
      <charset val="204"/>
    </font>
    <font>
      <sz val="14"/>
      <color indexed="8"/>
      <name val="Calibri"/>
      <family val="2"/>
      <charset val="204"/>
    </font>
    <font>
      <sz val="11"/>
      <color indexed="8"/>
      <name val="Calibri"/>
      <family val="2"/>
      <charset val="204"/>
    </font>
    <font>
      <sz val="14"/>
      <color indexed="8"/>
      <name val="Times New Roman"/>
      <family val="1"/>
      <charset val="204"/>
    </font>
    <font>
      <sz val="14"/>
      <color indexed="10"/>
      <name val="Calibri"/>
      <family val="2"/>
      <charset val="204"/>
    </font>
    <font>
      <strike/>
      <sz val="14"/>
      <name val="Calibri"/>
      <family val="2"/>
      <charset val="204"/>
    </font>
    <font>
      <strike/>
      <sz val="16"/>
      <name val="Times New Roman"/>
      <family val="1"/>
      <charset val="204"/>
    </font>
    <font>
      <sz val="14"/>
      <name val="Calibri"/>
      <family val="2"/>
      <charset val="204"/>
    </font>
    <font>
      <strike/>
      <sz val="18"/>
      <name val="Times New Roman"/>
      <family val="1"/>
      <charset val="204"/>
    </font>
    <font>
      <strike/>
      <sz val="18"/>
      <name val="Calibri"/>
      <family val="2"/>
      <charset val="204"/>
    </font>
    <font>
      <strike/>
      <sz val="14"/>
      <name val="Times New Roman"/>
      <family val="1"/>
      <charset val="204"/>
    </font>
    <font>
      <b/>
      <sz val="14"/>
      <name val="Times New Roman"/>
      <family val="1"/>
      <charset val="204"/>
    </font>
    <font>
      <sz val="16"/>
      <name val="Times New Roman"/>
      <family val="1"/>
      <charset val="204"/>
    </font>
    <font>
      <sz val="18"/>
      <name val="Times New Roman"/>
      <family val="1"/>
      <charset val="204"/>
    </font>
    <font>
      <strike/>
      <sz val="10"/>
      <name val="Times New Roman"/>
      <family val="1"/>
      <charset val="204"/>
    </font>
    <font>
      <sz val="10"/>
      <name val="Arial Cyr"/>
      <charset val="204"/>
    </font>
    <font>
      <sz val="9"/>
      <color indexed="8"/>
      <name val="Times New Roman"/>
      <family val="1"/>
      <charset val="204"/>
    </font>
    <font>
      <b/>
      <sz val="10"/>
      <name val="Arial Cyr"/>
      <charset val="204"/>
    </font>
    <font>
      <b/>
      <sz val="12"/>
      <name val="Times New Roman"/>
      <family val="1"/>
      <charset val="204"/>
    </font>
    <font>
      <b/>
      <sz val="12"/>
      <name val="Arial Cyr"/>
      <charset val="204"/>
    </font>
    <font>
      <b/>
      <sz val="11"/>
      <name val="Times New Roman"/>
      <family val="1"/>
      <charset val="204"/>
    </font>
    <font>
      <strike/>
      <sz val="12"/>
      <name val="Times New Roman"/>
      <family val="1"/>
      <charset val="204"/>
    </font>
    <font>
      <b/>
      <strike/>
      <sz val="12"/>
      <name val="Times New Roman"/>
      <family val="1"/>
      <charset val="204"/>
    </font>
    <font>
      <b/>
      <sz val="12"/>
      <color indexed="8"/>
      <name val="Times New Roman"/>
      <family val="1"/>
      <charset val="204"/>
    </font>
    <font>
      <sz val="11"/>
      <color theme="1"/>
      <name val="Calibri"/>
      <family val="2"/>
      <charset val="204"/>
      <scheme val="minor"/>
    </font>
    <font>
      <b/>
      <sz val="12"/>
      <color rgb="FFFF0000"/>
      <name val="Times New Roman"/>
      <family val="1"/>
      <charset val="204"/>
    </font>
    <font>
      <sz val="12"/>
      <color rgb="FFFF0000"/>
      <name val="Times New Roman"/>
      <family val="1"/>
      <charset val="204"/>
    </font>
    <font>
      <b/>
      <strike/>
      <sz val="14"/>
      <name val="Calibri"/>
      <family val="2"/>
      <charset val="204"/>
    </font>
    <font>
      <b/>
      <sz val="12"/>
      <name val="Cambria"/>
      <family val="1"/>
      <charset val="204"/>
    </font>
    <font>
      <sz val="12"/>
      <name val="Cambria"/>
      <family val="1"/>
      <charset val="204"/>
    </font>
    <font>
      <sz val="14"/>
      <name val="Cambria"/>
      <family val="1"/>
      <charset val="204"/>
    </font>
    <font>
      <sz val="12"/>
      <color indexed="10"/>
      <name val="Calibri"/>
      <family val="2"/>
      <charset val="204"/>
    </font>
    <font>
      <sz val="12"/>
      <color indexed="8"/>
      <name val="Calibri"/>
      <family val="2"/>
      <charset val="204"/>
    </font>
    <font>
      <b/>
      <sz val="1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36" fillId="0" borderId="0"/>
    <xf numFmtId="164" fontId="14" fillId="0" borderId="0" applyFont="0" applyFill="0" applyBorder="0" applyAlignment="0" applyProtection="0"/>
  </cellStyleXfs>
  <cellXfs count="521">
    <xf numFmtId="0" fontId="0" fillId="0" borderId="0" xfId="0"/>
    <xf numFmtId="0" fontId="1" fillId="0" borderId="1" xfId="0" applyFont="1" applyBorder="1" applyAlignment="1">
      <alignment horizontal="centerContinuous" vertical="center" wrapText="1"/>
    </xf>
    <xf numFmtId="0" fontId="1" fillId="0" borderId="0" xfId="0" applyFont="1"/>
    <xf numFmtId="0" fontId="3" fillId="0" borderId="0" xfId="0" applyFont="1"/>
    <xf numFmtId="0" fontId="4" fillId="0" borderId="0" xfId="0" applyFont="1"/>
    <xf numFmtId="0" fontId="0" fillId="0" borderId="2" xfId="0" applyBorder="1"/>
    <xf numFmtId="0" fontId="0" fillId="0" borderId="0" xfId="0" applyFont="1"/>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8" fillId="0" borderId="0" xfId="0" applyFont="1" applyFill="1" applyAlignment="1">
      <alignment horizontal="center"/>
    </xf>
    <xf numFmtId="0" fontId="8" fillId="0" borderId="0" xfId="0" applyFont="1" applyAlignment="1">
      <alignment vertical="center" wrapText="1"/>
    </xf>
    <xf numFmtId="0" fontId="8" fillId="0" borderId="0" xfId="0" applyFont="1" applyFill="1" applyAlignment="1">
      <alignment vertical="center" wrapText="1"/>
    </xf>
    <xf numFmtId="0" fontId="8" fillId="0" borderId="0" xfId="0" applyFont="1" applyFill="1"/>
    <xf numFmtId="0" fontId="10" fillId="0" borderId="0" xfId="0" applyFont="1" applyFill="1" applyAlignment="1">
      <alignment horizontal="left"/>
    </xf>
    <xf numFmtId="49" fontId="1"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wrapText="1"/>
    </xf>
    <xf numFmtId="0" fontId="1" fillId="2" borderId="0" xfId="0" applyFont="1" applyFill="1" applyBorder="1" applyAlignment="1">
      <alignment vertical="center" wrapText="1"/>
    </xf>
    <xf numFmtId="0" fontId="9" fillId="0" borderId="0" xfId="0" applyFont="1" applyFill="1"/>
    <xf numFmtId="0" fontId="9" fillId="0" borderId="0" xfId="0" applyFont="1" applyFill="1" applyAlignment="1">
      <alignment horizontal="center"/>
    </xf>
    <xf numFmtId="49" fontId="1" fillId="2" borderId="1" xfId="0" applyNumberFormat="1" applyFont="1" applyFill="1" applyBorder="1" applyAlignment="1">
      <alignment horizontal="center" wrapText="1"/>
    </xf>
    <xf numFmtId="49" fontId="1" fillId="2"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3" fillId="0" borderId="0" xfId="1" applyFont="1"/>
    <xf numFmtId="4" fontId="13" fillId="0" borderId="0" xfId="1" applyNumberFormat="1" applyFont="1"/>
    <xf numFmtId="4" fontId="6" fillId="0" borderId="1" xfId="1" applyNumberFormat="1" applyFont="1" applyFill="1" applyBorder="1" applyAlignment="1">
      <alignment horizontal="right" wrapText="1"/>
    </xf>
    <xf numFmtId="0" fontId="16" fillId="0" borderId="0" xfId="1" applyFont="1"/>
    <xf numFmtId="4" fontId="15" fillId="0" borderId="1" xfId="1" applyNumberFormat="1" applyFont="1" applyBorder="1" applyAlignment="1">
      <alignment horizontal="right" wrapText="1"/>
    </xf>
    <xf numFmtId="0" fontId="6" fillId="0" borderId="0" xfId="0" applyFont="1" applyAlignment="1">
      <alignment horizontal="right"/>
    </xf>
    <xf numFmtId="0" fontId="1" fillId="2" borderId="0" xfId="0" applyFont="1" applyFill="1" applyBorder="1" applyAlignment="1">
      <alignment horizontal="center" vertical="center" wrapText="1"/>
    </xf>
    <xf numFmtId="0" fontId="15" fillId="0" borderId="0" xfId="0" applyFont="1" applyAlignment="1">
      <alignment horizontal="center"/>
    </xf>
    <xf numFmtId="0" fontId="6" fillId="0" borderId="0" xfId="0" applyFont="1"/>
    <xf numFmtId="0" fontId="15" fillId="0" borderId="0" xfId="0" applyFont="1"/>
    <xf numFmtId="0" fontId="15" fillId="0" borderId="0" xfId="0" applyFont="1" applyFill="1"/>
    <xf numFmtId="0" fontId="15" fillId="0" borderId="0" xfId="0" applyFont="1" applyFill="1" applyAlignment="1">
      <alignment horizontal="center"/>
    </xf>
    <xf numFmtId="0" fontId="15" fillId="0" borderId="0" xfId="0" applyFont="1" applyFill="1" applyAlignment="1">
      <alignment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0" xfId="0" applyFont="1" applyBorder="1"/>
    <xf numFmtId="0" fontId="1" fillId="2" borderId="1" xfId="0" applyFont="1" applyFill="1" applyBorder="1" applyAlignment="1">
      <alignment horizontal="centerContinuous" vertical="center" wrapText="1"/>
    </xf>
    <xf numFmtId="0" fontId="15" fillId="0" borderId="0" xfId="0" applyFont="1" applyFill="1" applyAlignment="1">
      <alignment horizontal="centerContinuous" vertical="center" wrapText="1"/>
    </xf>
    <xf numFmtId="0" fontId="1" fillId="2" borderId="4" xfId="0" applyFont="1" applyFill="1" applyBorder="1" applyAlignment="1">
      <alignment vertical="center" wrapText="1"/>
    </xf>
    <xf numFmtId="49" fontId="1" fillId="2" borderId="1" xfId="0" applyNumberFormat="1" applyFont="1" applyFill="1" applyBorder="1" applyAlignment="1">
      <alignment horizontal="left"/>
    </xf>
    <xf numFmtId="49" fontId="7"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center" wrapText="1"/>
    </xf>
    <xf numFmtId="49" fontId="1" fillId="0" borderId="0" xfId="0" applyNumberFormat="1" applyFont="1" applyFill="1" applyBorder="1" applyAlignment="1">
      <alignment horizontal="left" vertical="center" wrapText="1"/>
    </xf>
    <xf numFmtId="0" fontId="6" fillId="0" borderId="0" xfId="1" applyFont="1" applyBorder="1" applyAlignment="1">
      <alignment wrapText="1"/>
    </xf>
    <xf numFmtId="49" fontId="1" fillId="0" borderId="0" xfId="0" applyNumberFormat="1" applyFont="1" applyBorder="1" applyAlignment="1">
      <alignment horizontal="lef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2" borderId="0" xfId="0" applyFont="1" applyFill="1"/>
    <xf numFmtId="0" fontId="6" fillId="2" borderId="1" xfId="1" applyFont="1" applyFill="1" applyBorder="1" applyAlignment="1">
      <alignment wrapText="1"/>
    </xf>
    <xf numFmtId="0" fontId="1" fillId="2" borderId="0" xfId="0" applyFont="1" applyFill="1"/>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vertical="center" wrapText="1"/>
    </xf>
    <xf numFmtId="49" fontId="1" fillId="0" borderId="2" xfId="0" applyNumberFormat="1" applyFont="1" applyFill="1" applyBorder="1" applyAlignment="1">
      <alignment vertical="center" wrapText="1"/>
    </xf>
    <xf numFmtId="49" fontId="1" fillId="0" borderId="2" xfId="0" applyNumberFormat="1" applyFont="1" applyBorder="1" applyAlignment="1">
      <alignment horizontal="left" vertical="center" wrapText="1"/>
    </xf>
    <xf numFmtId="49" fontId="1" fillId="0" borderId="0" xfId="0" applyNumberFormat="1" applyFont="1" applyBorder="1" applyAlignment="1">
      <alignment horizontal="center" vertical="top" wrapText="1"/>
    </xf>
    <xf numFmtId="0" fontId="15" fillId="2" borderId="0" xfId="0" applyFont="1" applyFill="1"/>
    <xf numFmtId="49" fontId="7" fillId="2" borderId="0" xfId="0" applyNumberFormat="1" applyFont="1" applyFill="1" applyBorder="1" applyAlignment="1">
      <alignment horizontal="left" vertical="center" wrapText="1"/>
    </xf>
    <xf numFmtId="49" fontId="7" fillId="0" borderId="2" xfId="0" applyNumberFormat="1" applyFont="1" applyFill="1" applyBorder="1" applyAlignment="1">
      <alignment horizontal="center" wrapText="1"/>
    </xf>
    <xf numFmtId="0" fontId="9" fillId="0" borderId="1" xfId="1" applyFont="1" applyBorder="1" applyAlignment="1">
      <alignment horizontal="center" vertical="center" wrapText="1"/>
    </xf>
    <xf numFmtId="0" fontId="4" fillId="0" borderId="0" xfId="0" applyFont="1" applyAlignment="1"/>
    <xf numFmtId="0" fontId="4" fillId="0" borderId="0" xfId="0" applyFont="1" applyAlignment="1">
      <alignment vertical="top"/>
    </xf>
    <xf numFmtId="49" fontId="1" fillId="0" borderId="7" xfId="0" applyNumberFormat="1" applyFont="1" applyBorder="1" applyAlignment="1">
      <alignment horizontal="center" vertical="center" wrapText="1"/>
    </xf>
    <xf numFmtId="0" fontId="17" fillId="0" borderId="0" xfId="1" applyFont="1"/>
    <xf numFmtId="0" fontId="18" fillId="0" borderId="0" xfId="1" applyFont="1" applyAlignment="1">
      <alignment horizontal="center"/>
    </xf>
    <xf numFmtId="4" fontId="17" fillId="0" borderId="0" xfId="1" applyNumberFormat="1" applyFont="1"/>
    <xf numFmtId="0" fontId="19" fillId="0" borderId="0" xfId="1" applyFont="1"/>
    <xf numFmtId="0" fontId="18" fillId="0" borderId="0" xfId="1" applyFont="1" applyAlignment="1"/>
    <xf numFmtId="0" fontId="20" fillId="0" borderId="2" xfId="1" applyFont="1" applyBorder="1" applyAlignment="1">
      <alignment horizontal="center" vertical="center" wrapText="1"/>
    </xf>
    <xf numFmtId="0" fontId="17" fillId="0" borderId="8" xfId="1" applyFont="1" applyBorder="1"/>
    <xf numFmtId="4" fontId="17" fillId="0" borderId="0" xfId="1" applyNumberFormat="1" applyFont="1" applyBorder="1"/>
    <xf numFmtId="0" fontId="17" fillId="0" borderId="0" xfId="1" applyFont="1" applyBorder="1"/>
    <xf numFmtId="4" fontId="6" fillId="0" borderId="1" xfId="1" applyNumberFormat="1" applyFont="1" applyBorder="1" applyAlignment="1">
      <alignment horizontal="right" wrapText="1"/>
    </xf>
    <xf numFmtId="4" fontId="23" fillId="0" borderId="1" xfId="1" applyNumberFormat="1" applyFont="1" applyBorder="1" applyAlignment="1">
      <alignment horizontal="right" wrapText="1"/>
    </xf>
    <xf numFmtId="0" fontId="24" fillId="0" borderId="0" xfId="1" applyFont="1" applyAlignment="1">
      <alignment horizontal="right"/>
    </xf>
    <xf numFmtId="4" fontId="22" fillId="0" borderId="1" xfId="1" applyNumberFormat="1" applyFont="1" applyBorder="1" applyAlignment="1">
      <alignment horizontal="right" wrapText="1"/>
    </xf>
    <xf numFmtId="0" fontId="25" fillId="0" borderId="2" xfId="1" applyFont="1" applyBorder="1" applyAlignment="1">
      <alignment horizontal="centerContinuous" vertical="center" wrapText="1"/>
    </xf>
    <xf numFmtId="0" fontId="6" fillId="0" borderId="1" xfId="1" applyFont="1" applyBorder="1" applyAlignment="1">
      <alignment horizontal="center" vertical="center"/>
    </xf>
    <xf numFmtId="0" fontId="6" fillId="2" borderId="1" xfId="1" applyFont="1" applyFill="1" applyBorder="1" applyAlignment="1">
      <alignment horizontal="center" vertical="center"/>
    </xf>
    <xf numFmtId="3" fontId="6" fillId="0" borderId="1" xfId="1" applyNumberFormat="1" applyFont="1" applyBorder="1" applyAlignment="1">
      <alignment horizontal="center" vertical="center"/>
    </xf>
    <xf numFmtId="4" fontId="23" fillId="0" borderId="1" xfId="1" applyNumberFormat="1" applyFont="1" applyBorder="1" applyAlignment="1">
      <alignment horizontal="center" wrapText="1"/>
    </xf>
    <xf numFmtId="4" fontId="23" fillId="0" borderId="1" xfId="1" applyNumberFormat="1" applyFont="1" applyFill="1" applyBorder="1" applyAlignment="1">
      <alignment horizontal="right" wrapText="1"/>
    </xf>
    <xf numFmtId="49" fontId="1" fillId="0" borderId="1" xfId="0" applyNumberFormat="1" applyFont="1" applyBorder="1" applyAlignment="1">
      <alignment horizontal="left" vertical="center" wrapText="1"/>
    </xf>
    <xf numFmtId="49" fontId="1" fillId="0" borderId="1" xfId="0" applyNumberFormat="1" applyFont="1" applyFill="1" applyBorder="1" applyAlignment="1">
      <alignment horizontal="left" wrapText="1"/>
    </xf>
    <xf numFmtId="0" fontId="1" fillId="0" borderId="1" xfId="0" applyFont="1" applyBorder="1" applyAlignment="1">
      <alignment horizontal="center" vertical="top"/>
    </xf>
    <xf numFmtId="0" fontId="6" fillId="0" borderId="0" xfId="0" applyFont="1" applyFill="1" applyAlignment="1">
      <alignment vertical="center" wrapText="1"/>
    </xf>
    <xf numFmtId="0" fontId="6" fillId="0" borderId="0" xfId="0" applyFont="1" applyAlignment="1">
      <alignment horizontal="center"/>
    </xf>
    <xf numFmtId="0" fontId="6" fillId="0" borderId="0" xfId="0" applyFont="1" applyFill="1" applyAlignment="1">
      <alignment horizontal="center"/>
    </xf>
    <xf numFmtId="0" fontId="6" fillId="0" borderId="0" xfId="0" applyFont="1" applyFill="1" applyAlignment="1">
      <alignment horizontal="centerContinuous" vertical="center" wrapText="1"/>
    </xf>
    <xf numFmtId="0" fontId="4" fillId="0" borderId="0" xfId="0" applyFont="1" applyAlignment="1">
      <alignment vertical="center" wrapText="1"/>
    </xf>
    <xf numFmtId="0" fontId="4" fillId="0" borderId="0" xfId="0" applyFont="1" applyFill="1" applyAlignment="1">
      <alignment horizontal="center"/>
    </xf>
    <xf numFmtId="0" fontId="4" fillId="0" borderId="0" xfId="0" applyFont="1" applyBorder="1"/>
    <xf numFmtId="0" fontId="1" fillId="0" borderId="1" xfId="0" applyFont="1" applyBorder="1" applyAlignment="1">
      <alignment horizontal="left" vertical="top" wrapText="1"/>
    </xf>
    <xf numFmtId="0" fontId="6" fillId="0" borderId="2" xfId="1" applyFont="1" applyBorder="1" applyAlignment="1">
      <alignment wrapText="1"/>
    </xf>
    <xf numFmtId="0" fontId="4" fillId="0" borderId="0" xfId="0" applyFont="1" applyAlignment="1">
      <alignment horizontal="left"/>
    </xf>
    <xf numFmtId="0" fontId="4" fillId="0" borderId="2" xfId="0" applyFont="1" applyBorder="1" applyAlignment="1">
      <alignment horizontal="left"/>
    </xf>
    <xf numFmtId="0" fontId="4" fillId="0" borderId="0" xfId="0" applyFont="1" applyBorder="1" applyAlignment="1">
      <alignment horizontal="left"/>
    </xf>
    <xf numFmtId="0" fontId="26" fillId="0" borderId="0" xfId="0" applyFont="1"/>
    <xf numFmtId="49" fontId="1" fillId="2" borderId="9" xfId="0" applyNumberFormat="1" applyFont="1" applyFill="1" applyBorder="1" applyAlignment="1">
      <alignment vertical="top" wrapText="1"/>
    </xf>
    <xf numFmtId="0" fontId="6" fillId="2" borderId="4" xfId="1" applyFont="1" applyFill="1" applyBorder="1" applyAlignment="1">
      <alignment wrapText="1"/>
    </xf>
    <xf numFmtId="0" fontId="8" fillId="0" borderId="0" xfId="0" applyFont="1" applyFill="1" applyAlignment="1">
      <alignment vertical="top" wrapText="1"/>
    </xf>
    <xf numFmtId="0" fontId="8" fillId="0" borderId="0" xfId="0" applyFont="1" applyFill="1" applyAlignment="1">
      <alignment horizontal="right" vertical="top" wrapText="1"/>
    </xf>
    <xf numFmtId="0" fontId="8" fillId="0" borderId="0" xfId="0" applyFont="1" applyFill="1" applyAlignment="1">
      <alignment horizontal="centerContinuous" vertical="center" wrapText="1"/>
    </xf>
    <xf numFmtId="0" fontId="4" fillId="0" borderId="1" xfId="0" applyFont="1" applyBorder="1" applyAlignment="1">
      <alignment vertical="top" wrapText="1"/>
    </xf>
    <xf numFmtId="0" fontId="8" fillId="0" borderId="1" xfId="0" applyFont="1" applyFill="1" applyBorder="1"/>
    <xf numFmtId="0" fontId="4" fillId="2"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2" borderId="1" xfId="0" applyNumberFormat="1" applyFont="1" applyFill="1" applyBorder="1" applyAlignment="1">
      <alignment horizontal="left" wrapText="1"/>
    </xf>
    <xf numFmtId="0" fontId="4" fillId="0" borderId="0" xfId="0" applyFont="1" applyFill="1" applyBorder="1" applyAlignment="1">
      <alignment horizontal="left" vertical="top" wrapText="1"/>
    </xf>
    <xf numFmtId="0" fontId="27" fillId="0" borderId="0" xfId="0" applyFont="1"/>
    <xf numFmtId="0" fontId="28" fillId="0" borderId="1" xfId="0" applyFont="1" applyFill="1" applyBorder="1" applyAlignment="1">
      <alignment vertical="center" wrapText="1"/>
    </xf>
    <xf numFmtId="0" fontId="28" fillId="0" borderId="4" xfId="0" applyFont="1" applyFill="1" applyBorder="1" applyAlignment="1">
      <alignment vertical="center" wrapText="1"/>
    </xf>
    <xf numFmtId="0" fontId="1" fillId="2" borderId="9"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0" borderId="1" xfId="0" applyNumberFormat="1" applyFont="1" applyFill="1" applyBorder="1" applyAlignment="1">
      <alignment horizontal="center" wrapText="1"/>
    </xf>
    <xf numFmtId="2" fontId="1" fillId="0" borderId="1" xfId="0" applyNumberFormat="1" applyFont="1" applyFill="1" applyBorder="1" applyAlignment="1">
      <alignment horizontal="center" wrapText="1"/>
    </xf>
    <xf numFmtId="49" fontId="5" fillId="2" borderId="3"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wrapText="1"/>
    </xf>
    <xf numFmtId="0" fontId="5" fillId="0" borderId="1" xfId="0" applyFont="1" applyBorder="1" applyAlignment="1">
      <alignment vertical="center" wrapText="1"/>
    </xf>
    <xf numFmtId="49" fontId="4" fillId="2" borderId="1" xfId="0" applyNumberFormat="1" applyFont="1" applyFill="1" applyBorder="1" applyAlignment="1">
      <alignment horizontal="center" wrapText="1"/>
    </xf>
    <xf numFmtId="49" fontId="4" fillId="2" borderId="4" xfId="0" applyNumberFormat="1" applyFont="1" applyFill="1" applyBorder="1" applyAlignment="1">
      <alignment horizontal="center" wrapText="1"/>
    </xf>
    <xf numFmtId="49" fontId="1" fillId="2" borderId="3" xfId="0" applyNumberFormat="1" applyFont="1" applyFill="1" applyBorder="1" applyAlignment="1">
      <alignment horizontal="left" vertical="center" wrapText="1"/>
    </xf>
    <xf numFmtId="0" fontId="1" fillId="0" borderId="1" xfId="1" applyFont="1" applyBorder="1" applyAlignment="1">
      <alignment vertical="top" wrapText="1"/>
    </xf>
    <xf numFmtId="49" fontId="4" fillId="0" borderId="1" xfId="0" applyNumberFormat="1" applyFont="1" applyFill="1" applyBorder="1" applyAlignment="1">
      <alignment horizontal="center" vertical="center" wrapText="1"/>
    </xf>
    <xf numFmtId="0" fontId="0" fillId="0" borderId="1" xfId="0" applyBorder="1" applyAlignment="1">
      <alignment horizontal="center" wrapText="1"/>
    </xf>
    <xf numFmtId="49" fontId="4"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4" fillId="0" borderId="1" xfId="0" applyFont="1" applyBorder="1" applyAlignment="1">
      <alignment horizontal="center" wrapText="1"/>
    </xf>
    <xf numFmtId="49" fontId="4" fillId="2" borderId="3" xfId="0" applyNumberFormat="1" applyFont="1" applyFill="1" applyBorder="1" applyAlignment="1">
      <alignment horizontal="center" wrapText="1"/>
    </xf>
    <xf numFmtId="49" fontId="30"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center"/>
    </xf>
    <xf numFmtId="0" fontId="4" fillId="0" borderId="4" xfId="0" applyFont="1" applyBorder="1" applyAlignment="1">
      <alignment horizontal="center" wrapText="1"/>
    </xf>
    <xf numFmtId="0" fontId="9"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 fillId="0" borderId="1" xfId="1" applyNumberFormat="1" applyFont="1" applyBorder="1" applyAlignment="1">
      <alignment vertical="top" wrapText="1"/>
    </xf>
    <xf numFmtId="0" fontId="1" fillId="2" borderId="1" xfId="0" applyNumberFormat="1" applyFont="1" applyFill="1" applyBorder="1" applyAlignment="1">
      <alignment horizontal="left" vertical="center" wrapText="1"/>
    </xf>
    <xf numFmtId="0" fontId="1" fillId="0" borderId="1" xfId="0" applyFont="1" applyBorder="1" applyAlignment="1">
      <alignment vertical="top" wrapText="1"/>
    </xf>
    <xf numFmtId="0" fontId="1" fillId="0" borderId="1" xfId="0" applyFont="1" applyBorder="1" applyAlignment="1">
      <alignment vertical="justify"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 xfId="0" applyNumberFormat="1" applyFont="1" applyFill="1" applyBorder="1" applyAlignment="1">
      <alignment horizontal="left" vertical="center" wrapText="1"/>
    </xf>
    <xf numFmtId="14"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1" fillId="2" borderId="3" xfId="0" applyFont="1" applyFill="1" applyBorder="1" applyAlignment="1">
      <alignment horizontal="left" vertical="top" wrapText="1"/>
    </xf>
    <xf numFmtId="165" fontId="1" fillId="2" borderId="1" xfId="0" applyNumberFormat="1" applyFont="1" applyFill="1" applyBorder="1" applyAlignment="1">
      <alignment horizontal="left" vertical="center" wrapText="1"/>
    </xf>
    <xf numFmtId="165" fontId="1" fillId="0" borderId="1" xfId="0" applyNumberFormat="1" applyFont="1" applyFill="1" applyBorder="1" applyAlignment="1">
      <alignment horizontal="left" wrapText="1"/>
    </xf>
    <xf numFmtId="165" fontId="1" fillId="0" borderId="1" xfId="0" applyNumberFormat="1" applyFont="1" applyBorder="1" applyAlignment="1">
      <alignment horizontal="left" vertical="center" wrapText="1"/>
    </xf>
    <xf numFmtId="165" fontId="1" fillId="0" borderId="1" xfId="0" applyNumberFormat="1" applyFont="1" applyBorder="1" applyAlignment="1">
      <alignment horizontal="left" vertical="top" wrapText="1"/>
    </xf>
    <xf numFmtId="0" fontId="1" fillId="0" borderId="10" xfId="0" applyFont="1" applyBorder="1" applyAlignment="1">
      <alignment horizontal="center" vertical="center"/>
    </xf>
    <xf numFmtId="4" fontId="30" fillId="0" borderId="1" xfId="1" applyNumberFormat="1" applyFont="1" applyBorder="1" applyAlignment="1">
      <alignment horizontal="right" wrapText="1"/>
    </xf>
    <xf numFmtId="4" fontId="5" fillId="0" borderId="1" xfId="1" applyNumberFormat="1" applyFont="1" applyFill="1" applyBorder="1" applyAlignment="1">
      <alignment horizontal="right" wrapText="1"/>
    </xf>
    <xf numFmtId="4" fontId="32" fillId="0" borderId="1" xfId="1" applyNumberFormat="1" applyFont="1" applyBorder="1" applyAlignment="1">
      <alignment horizontal="right" wrapText="1"/>
    </xf>
    <xf numFmtId="4" fontId="32" fillId="0" borderId="1" xfId="1" applyNumberFormat="1" applyFont="1" applyFill="1" applyBorder="1" applyAlignment="1">
      <alignment horizontal="right" wrapText="1"/>
    </xf>
    <xf numFmtId="4" fontId="5" fillId="0" borderId="1" xfId="1" applyNumberFormat="1" applyFont="1" applyBorder="1" applyAlignment="1">
      <alignment horizontal="right" wrapText="1"/>
    </xf>
    <xf numFmtId="4" fontId="1" fillId="0" borderId="1" xfId="1" applyNumberFormat="1" applyFont="1" applyBorder="1" applyAlignment="1">
      <alignment horizontal="right" wrapText="1"/>
    </xf>
    <xf numFmtId="4" fontId="30" fillId="0" borderId="1" xfId="1" applyNumberFormat="1" applyFont="1" applyFill="1" applyBorder="1" applyAlignment="1">
      <alignment horizontal="right" wrapText="1"/>
    </xf>
    <xf numFmtId="4" fontId="1" fillId="0" borderId="1" xfId="1" applyNumberFormat="1" applyFont="1" applyFill="1" applyBorder="1" applyAlignment="1">
      <alignment horizontal="right" wrapText="1"/>
    </xf>
    <xf numFmtId="4" fontId="33" fillId="0" borderId="1" xfId="1" applyNumberFormat="1" applyFont="1" applyBorder="1" applyAlignment="1">
      <alignment horizontal="right" wrapText="1"/>
    </xf>
    <xf numFmtId="4" fontId="34" fillId="0" borderId="1" xfId="1" applyNumberFormat="1" applyFont="1" applyBorder="1" applyAlignment="1">
      <alignment horizontal="right" wrapText="1"/>
    </xf>
    <xf numFmtId="0" fontId="1" fillId="2" borderId="1" xfId="1" applyFont="1" applyFill="1" applyBorder="1" applyAlignment="1">
      <alignment wrapText="1"/>
    </xf>
    <xf numFmtId="4" fontId="1" fillId="0" borderId="1" xfId="0" applyNumberFormat="1" applyFont="1" applyBorder="1" applyAlignment="1">
      <alignment horizontal="center" vertical="top" wrapText="1"/>
    </xf>
    <xf numFmtId="2" fontId="30" fillId="0" borderId="1" xfId="0" applyNumberFormat="1" applyFont="1" applyFill="1" applyBorder="1" applyAlignment="1">
      <alignment horizontal="center" wrapText="1"/>
    </xf>
    <xf numFmtId="166" fontId="30" fillId="0" borderId="1" xfId="0" applyNumberFormat="1" applyFont="1" applyFill="1" applyBorder="1" applyAlignment="1">
      <alignment horizontal="center" wrapText="1"/>
    </xf>
    <xf numFmtId="165" fontId="30" fillId="0" borderId="1" xfId="0" applyNumberFormat="1" applyFont="1" applyBorder="1" applyAlignment="1">
      <alignment horizontal="left" vertical="center" wrapText="1"/>
    </xf>
    <xf numFmtId="167" fontId="1" fillId="0" borderId="1" xfId="1" applyNumberFormat="1" applyFont="1" applyFill="1" applyBorder="1" applyAlignment="1">
      <alignment horizontal="right" wrapText="1"/>
    </xf>
    <xf numFmtId="4" fontId="30" fillId="0" borderId="1" xfId="1" applyNumberFormat="1" applyFont="1" applyBorder="1" applyAlignment="1">
      <alignment horizontal="center" wrapText="1"/>
    </xf>
    <xf numFmtId="4" fontId="9" fillId="0" borderId="1" xfId="1" applyNumberFormat="1" applyFont="1" applyBorder="1" applyAlignment="1">
      <alignment horizontal="right" wrapText="1"/>
    </xf>
    <xf numFmtId="4" fontId="30" fillId="2" borderId="1" xfId="1" applyNumberFormat="1" applyFont="1" applyFill="1" applyBorder="1" applyAlignment="1">
      <alignment wrapText="1"/>
    </xf>
    <xf numFmtId="2" fontId="1" fillId="2" borderId="1" xfId="1" applyNumberFormat="1" applyFont="1" applyFill="1" applyBorder="1" applyAlignment="1">
      <alignment wrapText="1"/>
    </xf>
    <xf numFmtId="2" fontId="30" fillId="2" borderId="1" xfId="1" applyNumberFormat="1" applyFont="1" applyFill="1" applyBorder="1" applyAlignment="1">
      <alignment wrapText="1"/>
    </xf>
    <xf numFmtId="4" fontId="35" fillId="0" borderId="1" xfId="1" applyNumberFormat="1" applyFont="1" applyBorder="1" applyAlignment="1">
      <alignment horizontal="right" wrapText="1"/>
    </xf>
    <xf numFmtId="49" fontId="1" fillId="0" borderId="2" xfId="0" applyNumberFormat="1" applyFont="1" applyFill="1" applyBorder="1" applyAlignment="1">
      <alignment horizontal="center" wrapText="1"/>
    </xf>
    <xf numFmtId="49" fontId="30" fillId="0" borderId="2" xfId="0" applyNumberFormat="1" applyFont="1" applyFill="1" applyBorder="1" applyAlignment="1">
      <alignment horizontal="center" wrapText="1"/>
    </xf>
    <xf numFmtId="4" fontId="30" fillId="0" borderId="1" xfId="0" applyNumberFormat="1" applyFont="1" applyBorder="1" applyAlignment="1">
      <alignment horizontal="center" vertical="top" wrapText="1"/>
    </xf>
    <xf numFmtId="165" fontId="1" fillId="0" borderId="8" xfId="0" applyNumberFormat="1" applyFont="1" applyBorder="1" applyAlignment="1">
      <alignment horizontal="left" vertical="center" wrapText="1"/>
    </xf>
    <xf numFmtId="0" fontId="0" fillId="0" borderId="9" xfId="0" applyBorder="1" applyAlignment="1">
      <alignment vertical="top" wrapText="1"/>
    </xf>
    <xf numFmtId="0" fontId="12"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center" wrapText="1"/>
    </xf>
    <xf numFmtId="2" fontId="1" fillId="0" borderId="1" xfId="0" applyNumberFormat="1" applyFont="1" applyBorder="1" applyAlignment="1">
      <alignment horizontal="left"/>
    </xf>
    <xf numFmtId="165" fontId="30" fillId="0" borderId="8" xfId="0" applyNumberFormat="1" applyFont="1" applyBorder="1" applyAlignment="1">
      <alignment horizontal="left" vertical="center" wrapText="1"/>
    </xf>
    <xf numFmtId="0" fontId="1" fillId="0" borderId="0" xfId="0" applyFont="1" applyAlignment="1">
      <alignment wrapText="1"/>
    </xf>
    <xf numFmtId="49" fontId="30" fillId="0" borderId="1" xfId="0" applyNumberFormat="1" applyFont="1" applyFill="1" applyBorder="1" applyAlignment="1">
      <alignment horizontal="center" wrapText="1"/>
    </xf>
    <xf numFmtId="49" fontId="1" fillId="0" borderId="12" xfId="0" applyNumberFormat="1" applyFont="1" applyBorder="1" applyAlignment="1">
      <alignment horizontal="left" vertical="center" wrapText="1"/>
    </xf>
    <xf numFmtId="2" fontId="1" fillId="0" borderId="2" xfId="0" applyNumberFormat="1" applyFont="1" applyBorder="1" applyAlignment="1">
      <alignment horizontal="left" vertical="center" wrapText="1"/>
    </xf>
    <xf numFmtId="49" fontId="1" fillId="2" borderId="1" xfId="0" applyNumberFormat="1" applyFont="1" applyFill="1" applyBorder="1" applyAlignment="1">
      <alignment horizontal="left" wrapText="1"/>
    </xf>
    <xf numFmtId="0" fontId="1" fillId="0" borderId="1" xfId="0" applyFont="1" applyBorder="1" applyAlignment="1">
      <alignment horizontal="center" wrapText="1"/>
    </xf>
    <xf numFmtId="0" fontId="8" fillId="0" borderId="1" xfId="0" applyFont="1" applyBorder="1" applyAlignment="1">
      <alignment horizontal="center" wrapText="1"/>
    </xf>
    <xf numFmtId="0" fontId="4" fillId="0" borderId="18" xfId="0" applyFont="1" applyBorder="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37" fillId="0" borderId="1" xfId="0" applyNumberFormat="1" applyFont="1" applyBorder="1" applyAlignment="1">
      <alignment horizontal="left" vertical="center" wrapText="1"/>
    </xf>
    <xf numFmtId="165" fontId="37" fillId="0" borderId="1" xfId="0" applyNumberFormat="1" applyFont="1" applyFill="1" applyBorder="1" applyAlignment="1">
      <alignment horizontal="left" wrapText="1"/>
    </xf>
    <xf numFmtId="49" fontId="37" fillId="0" borderId="2" xfId="0" applyNumberFormat="1"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0" fillId="0" borderId="0" xfId="1" applyFont="1" applyBorder="1" applyAlignment="1">
      <alignment horizontal="centerContinuous" vertical="center" wrapText="1"/>
    </xf>
    <xf numFmtId="0" fontId="21" fillId="0" borderId="0" xfId="1" applyFont="1" applyBorder="1" applyAlignment="1">
      <alignment horizontal="centerContinuous" vertical="center" wrapText="1"/>
    </xf>
    <xf numFmtId="4" fontId="17" fillId="0" borderId="1" xfId="1" applyNumberFormat="1" applyFont="1" applyBorder="1"/>
    <xf numFmtId="0" fontId="39" fillId="0" borderId="0" xfId="1" applyFont="1"/>
    <xf numFmtId="0" fontId="1" fillId="0" borderId="1" xfId="1" applyFont="1" applyBorder="1"/>
    <xf numFmtId="0" fontId="7" fillId="0" borderId="1" xfId="1" applyFont="1" applyBorder="1"/>
    <xf numFmtId="0" fontId="40" fillId="0" borderId="1" xfId="1" applyFont="1" applyBorder="1"/>
    <xf numFmtId="0" fontId="41" fillId="0" borderId="1" xfId="1" applyFont="1" applyBorder="1"/>
    <xf numFmtId="0" fontId="42" fillId="0" borderId="1" xfId="1" applyFont="1" applyBorder="1"/>
    <xf numFmtId="4" fontId="1" fillId="0" borderId="1" xfId="1" applyNumberFormat="1" applyFont="1" applyBorder="1"/>
    <xf numFmtId="0" fontId="1" fillId="0" borderId="1" xfId="1" applyFont="1" applyFill="1" applyBorder="1" applyAlignment="1">
      <alignment wrapText="1"/>
    </xf>
    <xf numFmtId="4" fontId="9" fillId="0" borderId="1" xfId="1" applyNumberFormat="1" applyFont="1" applyFill="1" applyBorder="1" applyAlignment="1">
      <alignment horizontal="right" wrapText="1"/>
    </xf>
    <xf numFmtId="4" fontId="35" fillId="0" borderId="1" xfId="1" applyNumberFormat="1" applyFont="1" applyFill="1" applyBorder="1" applyAlignment="1">
      <alignment horizontal="right" wrapText="1"/>
    </xf>
    <xf numFmtId="0" fontId="43" fillId="0" borderId="1" xfId="1" applyFont="1" applyFill="1" applyBorder="1"/>
    <xf numFmtId="0" fontId="44" fillId="0" borderId="1" xfId="1" applyFont="1" applyFill="1" applyBorder="1"/>
    <xf numFmtId="4" fontId="44" fillId="0" borderId="1" xfId="1" applyNumberFormat="1" applyFont="1" applyFill="1" applyBorder="1"/>
    <xf numFmtId="4" fontId="9" fillId="0" borderId="1" xfId="1" applyNumberFormat="1" applyFont="1" applyFill="1" applyBorder="1"/>
    <xf numFmtId="0" fontId="1" fillId="0" borderId="1" xfId="1" applyFont="1" applyFill="1" applyBorder="1"/>
    <xf numFmtId="0" fontId="9" fillId="0" borderId="1" xfId="1" applyFont="1" applyFill="1" applyBorder="1" applyAlignment="1">
      <alignment wrapText="1"/>
    </xf>
    <xf numFmtId="4" fontId="38" fillId="0" borderId="1" xfId="1" applyNumberFormat="1" applyFont="1" applyBorder="1"/>
    <xf numFmtId="0" fontId="38" fillId="0" borderId="1" xfId="1" applyFont="1" applyBorder="1"/>
    <xf numFmtId="165" fontId="37" fillId="0" borderId="8" xfId="0" applyNumberFormat="1" applyFont="1" applyBorder="1" applyAlignment="1">
      <alignment horizontal="left" vertical="center" wrapText="1"/>
    </xf>
    <xf numFmtId="49" fontId="4" fillId="0" borderId="4" xfId="0" applyNumberFormat="1" applyFont="1" applyFill="1" applyBorder="1" applyAlignment="1">
      <alignment horizontal="center" vertical="center" wrapText="1"/>
    </xf>
    <xf numFmtId="0" fontId="1" fillId="0" borderId="18" xfId="0" applyFont="1" applyBorder="1" applyAlignment="1">
      <alignment horizontal="center" vertical="top" wrapText="1"/>
    </xf>
    <xf numFmtId="49" fontId="1" fillId="2" borderId="4" xfId="0" applyNumberFormat="1" applyFont="1" applyFill="1" applyBorder="1" applyAlignment="1">
      <alignment horizontal="center" wrapText="1"/>
    </xf>
    <xf numFmtId="0" fontId="1" fillId="2" borderId="9" xfId="0" applyFont="1" applyFill="1" applyBorder="1" applyAlignment="1">
      <alignment horizontal="center" vertical="center" wrapText="1"/>
    </xf>
    <xf numFmtId="0" fontId="17" fillId="0" borderId="1" xfId="1" applyFont="1" applyBorder="1"/>
    <xf numFmtId="0" fontId="13" fillId="0" borderId="1" xfId="1" applyFont="1" applyBorder="1"/>
    <xf numFmtId="0" fontId="6" fillId="0" borderId="1" xfId="1" applyFont="1" applyBorder="1"/>
    <xf numFmtId="0" fontId="33" fillId="0" borderId="1" xfId="1" applyFont="1" applyBorder="1"/>
    <xf numFmtId="0" fontId="9" fillId="0" borderId="1" xfId="1" applyFont="1" applyBorder="1"/>
    <xf numFmtId="0" fontId="6" fillId="0" borderId="1" xfId="1" applyFont="1" applyBorder="1" applyAlignment="1">
      <alignment horizontal="center"/>
    </xf>
    <xf numFmtId="4" fontId="13" fillId="0" borderId="1" xfId="1" applyNumberFormat="1" applyFont="1" applyBorder="1"/>
    <xf numFmtId="4" fontId="35" fillId="0" borderId="1" xfId="1" applyNumberFormat="1" applyFont="1" applyFill="1" applyBorder="1"/>
    <xf numFmtId="0" fontId="35" fillId="0" borderId="1" xfId="1" applyFont="1" applyBorder="1"/>
    <xf numFmtId="49" fontId="45"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30" fillId="0" borderId="8" xfId="0" applyNumberFormat="1" applyFont="1" applyFill="1" applyBorder="1" applyAlignment="1">
      <alignment horizontal="center" wrapText="1"/>
    </xf>
    <xf numFmtId="2" fontId="1" fillId="0" borderId="1" xfId="0" applyNumberFormat="1" applyFont="1" applyBorder="1" applyAlignment="1">
      <alignment horizontal="left" vertical="center" wrapText="1"/>
    </xf>
    <xf numFmtId="0" fontId="1" fillId="2" borderId="9" xfId="0" applyFont="1" applyFill="1" applyBorder="1" applyAlignment="1">
      <alignment horizontal="center" vertical="center" wrapText="1"/>
    </xf>
    <xf numFmtId="49" fontId="4" fillId="2" borderId="1" xfId="0" applyNumberFormat="1" applyFont="1" applyFill="1" applyBorder="1" applyAlignment="1">
      <alignment horizontal="center" vertical="top" wrapText="1"/>
    </xf>
    <xf numFmtId="0" fontId="19" fillId="0" borderId="1" xfId="1" applyFont="1" applyBorder="1"/>
    <xf numFmtId="0" fontId="30" fillId="0" borderId="1" xfId="1" applyFont="1" applyBorder="1"/>
    <xf numFmtId="165" fontId="9" fillId="0" borderId="1" xfId="1" applyNumberFormat="1" applyFont="1"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4" xfId="0" applyFont="1" applyBorder="1" applyAlignment="1">
      <alignment horizontal="center" vertical="top" wrapText="1"/>
    </xf>
    <xf numFmtId="0" fontId="1" fillId="0" borderId="1" xfId="0" applyFont="1" applyBorder="1" applyAlignment="1">
      <alignment horizontal="center" vertical="top" wrapText="1"/>
    </xf>
    <xf numFmtId="9"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top" wrapText="1"/>
    </xf>
    <xf numFmtId="0" fontId="1" fillId="2" borderId="1" xfId="0" applyFont="1" applyFill="1" applyBorder="1" applyAlignment="1">
      <alignment horizontal="center" vertical="center" wrapText="1"/>
    </xf>
    <xf numFmtId="165" fontId="30" fillId="0" borderId="1" xfId="0" applyNumberFormat="1" applyFont="1" applyFill="1" applyBorder="1" applyAlignment="1">
      <alignment horizontal="center"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xf>
    <xf numFmtId="0" fontId="0" fillId="0" borderId="1" xfId="0" applyFill="1" applyBorder="1"/>
    <xf numFmtId="0" fontId="0" fillId="0" borderId="0" xfId="0" applyFill="1"/>
    <xf numFmtId="0" fontId="0" fillId="0" borderId="1" xfId="0" applyFont="1" applyFill="1" applyBorder="1"/>
    <xf numFmtId="0" fontId="30" fillId="0" borderId="1" xfId="0" applyFont="1" applyFill="1" applyBorder="1" applyAlignment="1">
      <alignment horizontal="center" vertical="center"/>
    </xf>
    <xf numFmtId="49" fontId="30" fillId="0" borderId="1" xfId="0" applyNumberFormat="1" applyFont="1" applyFill="1" applyBorder="1" applyAlignment="1">
      <alignment horizontal="center" vertical="center" wrapText="1"/>
    </xf>
    <xf numFmtId="0" fontId="0" fillId="0" borderId="1" xfId="0" applyBorder="1"/>
    <xf numFmtId="0" fontId="1" fillId="0" borderId="1" xfId="0" applyFont="1" applyBorder="1" applyAlignment="1">
      <alignment horizontal="center" vertical="center"/>
    </xf>
    <xf numFmtId="165" fontId="30" fillId="3" borderId="1" xfId="0" applyNumberFormat="1" applyFont="1" applyFill="1" applyBorder="1" applyAlignment="1">
      <alignment horizontal="center" vertical="center"/>
    </xf>
    <xf numFmtId="0" fontId="30" fillId="0" borderId="1" xfId="0" applyFont="1" applyBorder="1" applyAlignment="1">
      <alignment horizontal="center" vertical="center"/>
    </xf>
    <xf numFmtId="0" fontId="1" fillId="0" borderId="1" xfId="0" applyFont="1" applyBorder="1" applyAlignment="1">
      <alignment horizontal="center"/>
    </xf>
    <xf numFmtId="0" fontId="30" fillId="0" borderId="1" xfId="0" applyFont="1" applyBorder="1" applyAlignment="1">
      <alignment horizontal="center"/>
    </xf>
    <xf numFmtId="0" fontId="35" fillId="0" borderId="3" xfId="0" applyFont="1" applyBorder="1" applyAlignment="1">
      <alignment horizontal="left" wrapText="1"/>
    </xf>
    <xf numFmtId="0" fontId="9" fillId="0" borderId="1" xfId="0" applyFont="1" applyBorder="1" applyAlignment="1">
      <alignment horizontal="left" vertical="top" wrapText="1"/>
    </xf>
    <xf numFmtId="0" fontId="35" fillId="0" borderId="3" xfId="0" applyFont="1" applyFill="1" applyBorder="1" applyAlignment="1">
      <alignment horizontal="left" wrapText="1"/>
    </xf>
    <xf numFmtId="0" fontId="1"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49" fontId="1" fillId="0" borderId="4" xfId="0" applyNumberFormat="1" applyFont="1" applyFill="1" applyBorder="1" applyAlignment="1">
      <alignment horizontal="left" wrapText="1"/>
    </xf>
    <xf numFmtId="49" fontId="37" fillId="0" borderId="1" xfId="0" applyNumberFormat="1" applyFont="1" applyBorder="1" applyAlignment="1">
      <alignment horizontal="left" vertical="center" wrapText="1"/>
    </xf>
    <xf numFmtId="49" fontId="37" fillId="0" borderId="8" xfId="0" applyNumberFormat="1" applyFont="1" applyBorder="1" applyAlignment="1">
      <alignment horizontal="left" vertical="center" wrapText="1"/>
    </xf>
    <xf numFmtId="2" fontId="37" fillId="0" borderId="1" xfId="0" applyNumberFormat="1" applyFont="1" applyBorder="1" applyAlignment="1">
      <alignment horizontal="left" vertical="center" wrapText="1"/>
    </xf>
    <xf numFmtId="2" fontId="37" fillId="0" borderId="2" xfId="0" applyNumberFormat="1" applyFont="1" applyBorder="1" applyAlignment="1">
      <alignment horizontal="left" vertical="center" wrapText="1"/>
    </xf>
    <xf numFmtId="2" fontId="37" fillId="0" borderId="8" xfId="0" applyNumberFormat="1" applyFont="1" applyBorder="1" applyAlignment="1">
      <alignment horizontal="left" vertical="center" wrapText="1"/>
    </xf>
    <xf numFmtId="0" fontId="1" fillId="0" borderId="9" xfId="1" applyFont="1" applyBorder="1" applyAlignment="1">
      <alignment vertical="top" wrapText="1"/>
    </xf>
    <xf numFmtId="2" fontId="30" fillId="2" borderId="1" xfId="0" applyNumberFormat="1" applyFont="1" applyFill="1" applyBorder="1" applyAlignment="1">
      <alignment horizontal="left" vertical="center" wrapText="1"/>
    </xf>
    <xf numFmtId="0" fontId="37" fillId="2" borderId="1" xfId="0" applyFont="1" applyFill="1" applyBorder="1" applyAlignment="1">
      <alignment horizontal="center" vertical="center" wrapText="1"/>
    </xf>
    <xf numFmtId="0" fontId="1" fillId="0" borderId="1" xfId="0" applyFont="1" applyBorder="1" applyAlignment="1">
      <alignment horizontal="center" vertical="top" wrapText="1"/>
    </xf>
    <xf numFmtId="49" fontId="1" fillId="2" borderId="4" xfId="0" applyNumberFormat="1" applyFont="1" applyFill="1" applyBorder="1" applyAlignment="1">
      <alignment horizontal="center" vertical="center" wrapText="1"/>
    </xf>
    <xf numFmtId="49" fontId="1" fillId="0" borderId="4" xfId="0" applyNumberFormat="1" applyFont="1" applyFill="1" applyBorder="1" applyAlignment="1">
      <alignment horizontal="center" wrapText="1"/>
    </xf>
    <xf numFmtId="0" fontId="4" fillId="0" borderId="19" xfId="0" applyFont="1" applyBorder="1" applyAlignment="1">
      <alignment wrapText="1"/>
    </xf>
    <xf numFmtId="0" fontId="1" fillId="0" borderId="3" xfId="1" applyFont="1" applyFill="1" applyBorder="1" applyAlignment="1">
      <alignment wrapText="1"/>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4" fillId="0" borderId="8"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9" xfId="1" applyFont="1" applyFill="1" applyBorder="1" applyAlignment="1">
      <alignment vertical="top" wrapText="1"/>
    </xf>
    <xf numFmtId="0" fontId="1" fillId="0" borderId="9" xfId="1" applyFont="1" applyBorder="1" applyAlignment="1">
      <alignmen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xf>
    <xf numFmtId="0" fontId="4" fillId="0" borderId="3" xfId="0" applyFont="1" applyBorder="1"/>
    <xf numFmtId="0" fontId="0" fillId="0" borderId="0" xfId="0" applyBorder="1" applyAlignment="1">
      <alignment horizontal="left" vertical="top" wrapText="1"/>
    </xf>
    <xf numFmtId="0" fontId="1" fillId="0" borderId="0" xfId="0" applyFont="1" applyBorder="1" applyAlignment="1">
      <alignment vertical="top" wrapText="1"/>
    </xf>
    <xf numFmtId="0" fontId="6" fillId="2" borderId="0" xfId="1" applyFont="1" applyFill="1" applyBorder="1" applyAlignment="1">
      <alignment wrapText="1"/>
    </xf>
    <xf numFmtId="2" fontId="1" fillId="0" borderId="0" xfId="0" applyNumberFormat="1" applyFont="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top" wrapText="1"/>
    </xf>
    <xf numFmtId="0" fontId="4" fillId="0" borderId="1" xfId="0" applyFont="1" applyBorder="1"/>
    <xf numFmtId="165" fontId="37" fillId="0" borderId="1" xfId="0" applyNumberFormat="1" applyFont="1" applyBorder="1" applyAlignment="1">
      <alignment horizontal="left"/>
    </xf>
    <xf numFmtId="165" fontId="37" fillId="0" borderId="8" xfId="0" applyNumberFormat="1" applyFont="1" applyBorder="1" applyAlignment="1">
      <alignment horizontal="left"/>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4" xfId="0" applyFont="1" applyBorder="1" applyAlignment="1">
      <alignment vertical="top" wrapText="1"/>
    </xf>
    <xf numFmtId="0" fontId="4" fillId="0" borderId="9" xfId="0" applyFont="1" applyBorder="1" applyAlignment="1">
      <alignment vertical="top" wrapText="1"/>
    </xf>
    <xf numFmtId="0" fontId="0" fillId="0" borderId="3" xfId="0" applyBorder="1" applyAlignment="1">
      <alignment vertical="top" wrapText="1"/>
    </xf>
    <xf numFmtId="0" fontId="15" fillId="0" borderId="4" xfId="1" applyFont="1"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9" fillId="0" borderId="4" xfId="1" applyFont="1" applyBorder="1" applyAlignment="1">
      <alignment wrapText="1"/>
    </xf>
    <xf numFmtId="0" fontId="9" fillId="0" borderId="9" xfId="1" applyFont="1" applyBorder="1" applyAlignment="1">
      <alignment wrapText="1"/>
    </xf>
    <xf numFmtId="0" fontId="9" fillId="0" borderId="3" xfId="1" applyFont="1" applyBorder="1" applyAlignment="1">
      <alignment wrapText="1"/>
    </xf>
    <xf numFmtId="0" fontId="1" fillId="0" borderId="4" xfId="1" applyFont="1" applyFill="1" applyBorder="1" applyAlignment="1">
      <alignment wrapText="1"/>
    </xf>
    <xf numFmtId="0" fontId="1" fillId="0" borderId="3" xfId="1" applyFont="1" applyFill="1" applyBorder="1" applyAlignment="1">
      <alignment wrapText="1"/>
    </xf>
    <xf numFmtId="0" fontId="15" fillId="0" borderId="9" xfId="1" applyFont="1" applyBorder="1" applyAlignment="1">
      <alignment horizontal="left" vertical="top" wrapText="1"/>
    </xf>
    <xf numFmtId="0" fontId="15" fillId="0" borderId="3" xfId="1" applyFont="1" applyBorder="1" applyAlignment="1">
      <alignment horizontal="left" vertical="top" wrapText="1"/>
    </xf>
    <xf numFmtId="0" fontId="1" fillId="0" borderId="4" xfId="0" applyFont="1" applyBorder="1" applyAlignment="1">
      <alignment vertical="top" wrapText="1"/>
    </xf>
    <xf numFmtId="0" fontId="1" fillId="0" borderId="9" xfId="0" applyFont="1" applyBorder="1" applyAlignment="1">
      <alignment vertical="top" wrapText="1"/>
    </xf>
    <xf numFmtId="0" fontId="1" fillId="0" borderId="3" xfId="0" applyFont="1" applyBorder="1" applyAlignment="1">
      <alignment vertical="top" wrapText="1"/>
    </xf>
    <xf numFmtId="0" fontId="0" fillId="0" borderId="9" xfId="0" applyBorder="1" applyAlignment="1"/>
    <xf numFmtId="0" fontId="0" fillId="0" borderId="3" xfId="0" applyBorder="1" applyAlignment="1"/>
    <xf numFmtId="0" fontId="6" fillId="0" borderId="15" xfId="0" applyFont="1" applyBorder="1" applyAlignment="1"/>
    <xf numFmtId="0" fontId="0" fillId="0" borderId="16" xfId="0" applyBorder="1" applyAlignment="1"/>
    <xf numFmtId="0" fontId="0" fillId="0" borderId="17" xfId="0" applyBorder="1" applyAlignment="1"/>
    <xf numFmtId="0" fontId="15" fillId="0" borderId="4" xfId="1" applyFont="1" applyBorder="1" applyAlignment="1">
      <alignment wrapText="1"/>
    </xf>
    <xf numFmtId="0" fontId="15" fillId="0" borderId="3" xfId="1" applyFont="1" applyBorder="1" applyAlignment="1">
      <alignment wrapText="1"/>
    </xf>
    <xf numFmtId="0" fontId="1" fillId="0" borderId="4" xfId="0" applyFont="1" applyFill="1" applyBorder="1" applyAlignment="1">
      <alignment vertical="justify" wrapText="1"/>
    </xf>
    <xf numFmtId="0" fontId="3" fillId="0" borderId="3" xfId="0" applyFont="1" applyFill="1" applyBorder="1" applyAlignment="1">
      <alignment vertical="justify" wrapText="1"/>
    </xf>
    <xf numFmtId="0" fontId="1" fillId="0" borderId="4" xfId="0" applyFont="1" applyBorder="1" applyAlignment="1">
      <alignment vertical="justify" wrapText="1"/>
    </xf>
    <xf numFmtId="0" fontId="0" fillId="0" borderId="9" xfId="0" applyBorder="1" applyAlignment="1">
      <alignment vertical="justify" wrapText="1"/>
    </xf>
    <xf numFmtId="0" fontId="0" fillId="0" borderId="3" xfId="0" applyBorder="1" applyAlignment="1">
      <alignment vertical="justify" wrapText="1"/>
    </xf>
    <xf numFmtId="0" fontId="1" fillId="0" borderId="9" xfId="0" applyFont="1" applyBorder="1" applyAlignment="1">
      <alignment vertical="justify" wrapText="1"/>
    </xf>
    <xf numFmtId="0" fontId="1" fillId="0" borderId="3" xfId="0" applyFont="1" applyBorder="1" applyAlignment="1">
      <alignment vertical="justify" wrapText="1"/>
    </xf>
    <xf numFmtId="0" fontId="9" fillId="0" borderId="4" xfId="1" applyFont="1" applyFill="1" applyBorder="1" applyAlignment="1">
      <alignment wrapText="1"/>
    </xf>
    <xf numFmtId="0" fontId="4" fillId="0" borderId="9" xfId="0" applyFont="1" applyBorder="1" applyAlignment="1">
      <alignment wrapText="1"/>
    </xf>
    <xf numFmtId="0" fontId="4" fillId="0" borderId="3" xfId="0" applyFont="1" applyBorder="1" applyAlignment="1">
      <alignment wrapText="1"/>
    </xf>
    <xf numFmtId="0" fontId="13" fillId="0" borderId="4" xfId="1" applyFont="1" applyBorder="1" applyAlignment="1"/>
    <xf numFmtId="0" fontId="13" fillId="0" borderId="9" xfId="1" applyFont="1" applyBorder="1" applyAlignment="1"/>
    <xf numFmtId="0" fontId="13" fillId="0" borderId="3" xfId="1" applyFont="1" applyBorder="1" applyAlignment="1"/>
    <xf numFmtId="0" fontId="6" fillId="0" borderId="4" xfId="1" applyFont="1" applyBorder="1" applyAlignment="1">
      <alignment horizontal="left" vertical="top" wrapText="1"/>
    </xf>
    <xf numFmtId="0" fontId="6" fillId="0" borderId="9" xfId="1" applyFont="1" applyBorder="1" applyAlignment="1">
      <alignment horizontal="left" vertical="top" wrapText="1"/>
    </xf>
    <xf numFmtId="0" fontId="6" fillId="0" borderId="3" xfId="1" applyFont="1" applyBorder="1" applyAlignment="1">
      <alignment horizontal="left" vertical="top" wrapText="1"/>
    </xf>
    <xf numFmtId="0" fontId="1" fillId="2" borderId="4" xfId="1" applyFont="1" applyFill="1" applyBorder="1" applyAlignment="1">
      <alignment vertical="top" wrapText="1"/>
    </xf>
    <xf numFmtId="0" fontId="1" fillId="2" borderId="9" xfId="1" applyFont="1" applyFill="1" applyBorder="1" applyAlignment="1">
      <alignment vertical="top" wrapText="1"/>
    </xf>
    <xf numFmtId="0" fontId="1" fillId="2" borderId="3" xfId="1" applyFont="1" applyFill="1" applyBorder="1" applyAlignment="1">
      <alignment vertical="top" wrapText="1"/>
    </xf>
    <xf numFmtId="0" fontId="0" fillId="0" borderId="9" xfId="0" applyBorder="1" applyAlignment="1">
      <alignment vertical="top" wrapText="1"/>
    </xf>
    <xf numFmtId="0" fontId="6" fillId="0" borderId="1" xfId="1" applyFont="1" applyBorder="1" applyAlignment="1">
      <alignment horizontal="left" vertical="top" wrapText="1"/>
    </xf>
    <xf numFmtId="0" fontId="0" fillId="0" borderId="9" xfId="0" applyBorder="1"/>
    <xf numFmtId="0" fontId="0" fillId="0" borderId="3" xfId="0" applyBorder="1"/>
    <xf numFmtId="0" fontId="1" fillId="0" borderId="1" xfId="1" applyFont="1" applyBorder="1" applyAlignment="1">
      <alignment vertical="top" wrapText="1"/>
    </xf>
    <xf numFmtId="0" fontId="1" fillId="2" borderId="1" xfId="1" applyFont="1" applyFill="1" applyBorder="1" applyAlignment="1">
      <alignment vertical="top" wrapText="1"/>
    </xf>
    <xf numFmtId="0" fontId="1" fillId="0" borderId="4" xfId="1" applyFont="1" applyBorder="1" applyAlignment="1">
      <alignment horizontal="left" vertical="top" wrapText="1"/>
    </xf>
    <xf numFmtId="0" fontId="1" fillId="0" borderId="9" xfId="1" applyFont="1" applyBorder="1" applyAlignment="1">
      <alignment horizontal="left" vertical="top" wrapText="1"/>
    </xf>
    <xf numFmtId="0" fontId="1" fillId="0" borderId="3" xfId="1" applyFont="1" applyBorder="1" applyAlignment="1">
      <alignment horizontal="left" vertical="top" wrapText="1"/>
    </xf>
    <xf numFmtId="0" fontId="6" fillId="0" borderId="1" xfId="1" applyFont="1" applyBorder="1" applyAlignment="1">
      <alignment horizontal="center" vertical="center"/>
    </xf>
    <xf numFmtId="0" fontId="6" fillId="0" borderId="3" xfId="1" applyFont="1" applyBorder="1" applyAlignment="1">
      <alignment horizontal="center" vertical="center" wrapText="1"/>
    </xf>
    <xf numFmtId="0" fontId="6" fillId="0" borderId="1" xfId="1" applyFont="1" applyBorder="1" applyAlignment="1">
      <alignment horizontal="center" vertical="center" wrapText="1"/>
    </xf>
    <xf numFmtId="0" fontId="6" fillId="2" borderId="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0" borderId="1" xfId="1" applyFont="1" applyBorder="1" applyAlignment="1">
      <alignment horizontal="center" vertical="top" wrapText="1"/>
    </xf>
    <xf numFmtId="0" fontId="20" fillId="0" borderId="8" xfId="1" applyFont="1" applyBorder="1" applyAlignment="1">
      <alignment horizontal="center" vertical="center" wrapText="1"/>
    </xf>
    <xf numFmtId="0" fontId="0" fillId="0" borderId="13" xfId="0" applyBorder="1" applyAlignment="1"/>
    <xf numFmtId="0" fontId="0" fillId="0" borderId="12" xfId="0" applyBorder="1" applyAlignment="1"/>
    <xf numFmtId="4" fontId="6" fillId="0" borderId="8" xfId="1" applyNumberFormat="1" applyFont="1" applyBorder="1" applyAlignment="1">
      <alignment horizontal="center" vertical="center" wrapText="1"/>
    </xf>
    <xf numFmtId="0" fontId="0" fillId="0" borderId="13" xfId="0" applyBorder="1" applyAlignment="1">
      <alignment vertical="center" wrapText="1"/>
    </xf>
    <xf numFmtId="0" fontId="9" fillId="0" borderId="4" xfId="1" applyFont="1" applyBorder="1" applyAlignment="1"/>
    <xf numFmtId="0" fontId="9" fillId="0" borderId="3" xfId="1" applyFont="1" applyBorder="1" applyAlignment="1"/>
    <xf numFmtId="4" fontId="9" fillId="0" borderId="4" xfId="1" applyNumberFormat="1" applyFont="1" applyBorder="1" applyAlignment="1"/>
    <xf numFmtId="4" fontId="9" fillId="0" borderId="3" xfId="1" applyNumberFormat="1" applyFont="1" applyBorder="1" applyAlignment="1"/>
    <xf numFmtId="4" fontId="13" fillId="0" borderId="4" xfId="1" applyNumberFormat="1" applyFont="1" applyBorder="1" applyAlignment="1"/>
    <xf numFmtId="4" fontId="13" fillId="0" borderId="3" xfId="1" applyNumberFormat="1" applyFont="1" applyBorder="1" applyAlignment="1"/>
    <xf numFmtId="0" fontId="1"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49" fontId="1" fillId="0" borderId="5" xfId="0" applyNumberFormat="1" applyFont="1" applyBorder="1" applyAlignment="1">
      <alignment horizontal="center" vertical="top" wrapText="1"/>
    </xf>
    <xf numFmtId="49" fontId="1" fillId="0" borderId="0" xfId="0" applyNumberFormat="1" applyFont="1" applyBorder="1" applyAlignment="1">
      <alignment horizontal="center" vertical="top" wrapText="1"/>
    </xf>
    <xf numFmtId="49" fontId="1" fillId="0" borderId="0"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4" xfId="1" applyFont="1" applyBorder="1" applyAlignment="1">
      <alignment vertical="top" wrapText="1"/>
    </xf>
    <xf numFmtId="0" fontId="1" fillId="0" borderId="9" xfId="1" applyFont="1" applyBorder="1" applyAlignment="1">
      <alignment vertical="top" wrapText="1"/>
    </xf>
    <xf numFmtId="0" fontId="1" fillId="0" borderId="3" xfId="1" applyFont="1" applyBorder="1" applyAlignment="1">
      <alignment vertical="top" wrapText="1"/>
    </xf>
    <xf numFmtId="0" fontId="1" fillId="0" borderId="4" xfId="0" applyFont="1" applyBorder="1" applyAlignment="1">
      <alignment wrapText="1"/>
    </xf>
    <xf numFmtId="0" fontId="1" fillId="0" borderId="9" xfId="0" applyFont="1" applyBorder="1" applyAlignment="1">
      <alignment wrapText="1"/>
    </xf>
    <xf numFmtId="0" fontId="1" fillId="0" borderId="3" xfId="0" applyFont="1" applyBorder="1" applyAlignment="1">
      <alignment wrapText="1"/>
    </xf>
    <xf numFmtId="0" fontId="9" fillId="0" borderId="4" xfId="1" applyFont="1" applyBorder="1" applyAlignment="1">
      <alignment vertical="top" wrapText="1"/>
    </xf>
    <xf numFmtId="0" fontId="0" fillId="0" borderId="9" xfId="0" applyBorder="1" applyAlignment="1">
      <alignment vertical="top"/>
    </xf>
    <xf numFmtId="0" fontId="0" fillId="0" borderId="3" xfId="0" applyBorder="1" applyAlignment="1">
      <alignment vertical="top"/>
    </xf>
    <xf numFmtId="0" fontId="9" fillId="0" borderId="4" xfId="1" applyFont="1" applyBorder="1" applyAlignment="1">
      <alignment horizontal="left" vertical="center"/>
    </xf>
    <xf numFmtId="0" fontId="9" fillId="0" borderId="9" xfId="1" applyFont="1" applyBorder="1" applyAlignment="1">
      <alignment horizontal="left" vertical="center"/>
    </xf>
    <xf numFmtId="0" fontId="9" fillId="0" borderId="3" xfId="1" applyFont="1" applyBorder="1" applyAlignment="1">
      <alignment horizontal="left" vertical="center"/>
    </xf>
    <xf numFmtId="0" fontId="1"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0" fillId="0" borderId="9" xfId="0" applyBorder="1" applyAlignment="1">
      <alignment wrapText="1"/>
    </xf>
    <xf numFmtId="0" fontId="0" fillId="0" borderId="3" xfId="0" applyBorder="1" applyAlignment="1">
      <alignment wrapText="1"/>
    </xf>
    <xf numFmtId="0" fontId="6" fillId="0" borderId="1" xfId="0" applyFont="1" applyBorder="1" applyAlignment="1">
      <alignment horizontal="center" vertical="center" wrapText="1"/>
    </xf>
    <xf numFmtId="0" fontId="6" fillId="2" borderId="1" xfId="0" applyFont="1" applyFill="1" applyBorder="1" applyAlignment="1">
      <alignment vertical="top" wrapText="1"/>
    </xf>
    <xf numFmtId="0" fontId="1" fillId="2" borderId="1" xfId="0" applyFont="1" applyFill="1" applyBorder="1" applyAlignment="1">
      <alignmen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2" borderId="1" xfId="0" applyFont="1" applyFill="1" applyBorder="1" applyAlignment="1">
      <alignment horizontal="center" vertical="center" wrapText="1"/>
    </xf>
    <xf numFmtId="49" fontId="30" fillId="0" borderId="8" xfId="0" applyNumberFormat="1" applyFont="1" applyFill="1" applyBorder="1" applyAlignment="1">
      <alignment horizontal="left" vertical="center" wrapText="1"/>
    </xf>
    <xf numFmtId="0" fontId="31" fillId="0" borderId="13" xfId="0" applyFont="1" applyBorder="1" applyAlignment="1">
      <alignment horizontal="left" wrapText="1"/>
    </xf>
    <xf numFmtId="0" fontId="31" fillId="0" borderId="12" xfId="0" applyFont="1" applyBorder="1" applyAlignment="1">
      <alignment horizontal="left" wrapText="1"/>
    </xf>
    <xf numFmtId="0" fontId="29" fillId="0" borderId="13" xfId="0" applyFont="1" applyBorder="1" applyAlignment="1">
      <alignment horizontal="left" wrapText="1"/>
    </xf>
    <xf numFmtId="0" fontId="29" fillId="0" borderId="12" xfId="0" applyFont="1" applyBorder="1" applyAlignment="1">
      <alignment horizontal="left" wrapText="1"/>
    </xf>
    <xf numFmtId="0" fontId="1" fillId="2" borderId="8" xfId="0" applyFont="1" applyFill="1" applyBorder="1" applyAlignment="1">
      <alignment horizontal="left" wrapText="1"/>
    </xf>
    <xf numFmtId="0" fontId="1" fillId="2" borderId="13" xfId="0" applyFont="1" applyFill="1" applyBorder="1" applyAlignment="1">
      <alignment horizontal="left" wrapText="1"/>
    </xf>
    <xf numFmtId="0" fontId="1" fillId="2" borderId="12" xfId="0" applyFont="1" applyFill="1" applyBorder="1" applyAlignment="1">
      <alignment horizontal="left" wrapText="1"/>
    </xf>
    <xf numFmtId="49" fontId="30" fillId="2" borderId="14" xfId="0" applyNumberFormat="1" applyFont="1" applyFill="1" applyBorder="1" applyAlignment="1">
      <alignment horizontal="left"/>
    </xf>
    <xf numFmtId="49" fontId="30" fillId="2" borderId="2" xfId="0" applyNumberFormat="1" applyFont="1" applyFill="1" applyBorder="1" applyAlignment="1">
      <alignment horizontal="left"/>
    </xf>
    <xf numFmtId="49" fontId="30" fillId="2" borderId="17" xfId="0" applyNumberFormat="1" applyFont="1" applyFill="1" applyBorder="1" applyAlignment="1">
      <alignment horizontal="left"/>
    </xf>
    <xf numFmtId="49" fontId="30" fillId="2" borderId="8" xfId="0" applyNumberFormat="1" applyFont="1" applyFill="1" applyBorder="1" applyAlignment="1">
      <alignment horizontal="left" wrapText="1"/>
    </xf>
    <xf numFmtId="49" fontId="30" fillId="2" borderId="13" xfId="0" applyNumberFormat="1" applyFont="1" applyFill="1" applyBorder="1" applyAlignment="1">
      <alignment horizontal="left" wrapText="1"/>
    </xf>
    <xf numFmtId="49" fontId="30" fillId="2" borderId="12" xfId="0" applyNumberFormat="1" applyFont="1" applyFill="1" applyBorder="1" applyAlignment="1">
      <alignment horizontal="left" wrapText="1"/>
    </xf>
    <xf numFmtId="49" fontId="30" fillId="2" borderId="8" xfId="0" applyNumberFormat="1" applyFont="1" applyFill="1" applyBorder="1" applyAlignment="1">
      <alignment horizontal="left" vertical="center" wrapText="1"/>
    </xf>
    <xf numFmtId="49" fontId="30" fillId="2" borderId="13" xfId="0" applyNumberFormat="1" applyFont="1" applyFill="1" applyBorder="1" applyAlignment="1">
      <alignment horizontal="left" vertical="center" wrapText="1"/>
    </xf>
    <xf numFmtId="49" fontId="30" fillId="2" borderId="12" xfId="0" applyNumberFormat="1" applyFont="1" applyFill="1" applyBorder="1" applyAlignment="1">
      <alignment horizontal="left" vertical="center" wrapText="1"/>
    </xf>
    <xf numFmtId="0" fontId="1" fillId="0" borderId="1" xfId="0" applyFont="1" applyBorder="1" applyAlignment="1">
      <alignment horizontal="left"/>
    </xf>
    <xf numFmtId="49" fontId="30" fillId="0" borderId="8" xfId="0" applyNumberFormat="1" applyFont="1" applyFill="1" applyBorder="1" applyAlignment="1">
      <alignment horizontal="center" vertical="center" wrapText="1"/>
    </xf>
    <xf numFmtId="0" fontId="31" fillId="0" borderId="13" xfId="0" applyFont="1" applyBorder="1" applyAlignment="1">
      <alignment horizontal="center" wrapText="1"/>
    </xf>
    <xf numFmtId="0" fontId="31" fillId="0" borderId="12" xfId="0" applyFont="1" applyBorder="1" applyAlignment="1">
      <alignment horizontal="center" wrapText="1"/>
    </xf>
    <xf numFmtId="0" fontId="3" fillId="0" borderId="13" xfId="0" applyFont="1" applyBorder="1" applyAlignment="1">
      <alignment horizontal="center" wrapText="1"/>
    </xf>
    <xf numFmtId="0" fontId="3" fillId="0" borderId="12" xfId="0" applyFont="1" applyBorder="1" applyAlignment="1">
      <alignment horizontal="center" wrapText="1"/>
    </xf>
    <xf numFmtId="0" fontId="0" fillId="0" borderId="13"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center" wrapText="1"/>
    </xf>
    <xf numFmtId="0" fontId="0" fillId="0" borderId="12" xfId="0" applyBorder="1" applyAlignment="1">
      <alignment horizontal="center" wrapText="1"/>
    </xf>
    <xf numFmtId="0" fontId="31" fillId="0" borderId="13" xfId="0" applyFont="1" applyBorder="1" applyAlignment="1">
      <alignment horizontal="left" vertical="center" wrapText="1"/>
    </xf>
    <xf numFmtId="0" fontId="31" fillId="0" borderId="12" xfId="0" applyFont="1" applyBorder="1" applyAlignment="1">
      <alignment horizontal="left" vertical="center" wrapText="1"/>
    </xf>
    <xf numFmtId="0" fontId="30" fillId="0" borderId="8" xfId="0" applyFont="1" applyBorder="1" applyAlignment="1">
      <alignment horizontal="left" vertical="center" wrapText="1"/>
    </xf>
    <xf numFmtId="0" fontId="30" fillId="0" borderId="13" xfId="0" applyFont="1" applyBorder="1" applyAlignment="1">
      <alignment horizontal="left" wrapText="1"/>
    </xf>
    <xf numFmtId="0" fontId="30" fillId="0" borderId="12" xfId="0" applyFont="1" applyBorder="1" applyAlignment="1">
      <alignment horizontal="left" wrapText="1"/>
    </xf>
    <xf numFmtId="0" fontId="30" fillId="0" borderId="8" xfId="0" applyNumberFormat="1" applyFont="1" applyFill="1" applyBorder="1" applyAlignment="1">
      <alignment horizontal="center" vertical="center" wrapText="1"/>
    </xf>
    <xf numFmtId="0" fontId="0" fillId="0" borderId="13" xfId="0" applyNumberFormat="1" applyBorder="1" applyAlignment="1">
      <alignment horizontal="center" wrapText="1"/>
    </xf>
    <xf numFmtId="0" fontId="0" fillId="0" borderId="12" xfId="0" applyNumberFormat="1" applyBorder="1" applyAlignment="1">
      <alignment horizontal="center" wrapText="1"/>
    </xf>
    <xf numFmtId="0" fontId="30" fillId="2" borderId="8" xfId="0" applyNumberFormat="1" applyFont="1" applyFill="1" applyBorder="1" applyAlignment="1">
      <alignment horizontal="left" vertical="center" wrapText="1"/>
    </xf>
    <xf numFmtId="0" fontId="31" fillId="0" borderId="13" xfId="0" applyNumberFormat="1" applyFont="1" applyBorder="1" applyAlignment="1">
      <alignment horizontal="left" wrapText="1"/>
    </xf>
    <xf numFmtId="0" fontId="31" fillId="0" borderId="12" xfId="0" applyNumberFormat="1" applyFont="1" applyBorder="1" applyAlignment="1">
      <alignment horizontal="left" wrapText="1"/>
    </xf>
    <xf numFmtId="0" fontId="8" fillId="0" borderId="8" xfId="0" applyFont="1" applyBorder="1" applyAlignment="1">
      <alignment vertical="center" wrapText="1"/>
    </xf>
    <xf numFmtId="0" fontId="15" fillId="0" borderId="8"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left"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5" xfId="0" applyNumberFormat="1" applyFont="1" applyFill="1" applyBorder="1" applyAlignment="1">
      <alignment horizontal="center" vertical="top" wrapText="1"/>
    </xf>
    <xf numFmtId="0" fontId="0" fillId="0" borderId="3" xfId="0" applyBorder="1" applyAlignment="1">
      <alignment horizontal="center" vertical="center" wrapText="1"/>
    </xf>
    <xf numFmtId="0" fontId="1" fillId="2" borderId="3" xfId="0" applyFont="1" applyFill="1" applyBorder="1" applyAlignment="1">
      <alignment horizontal="center" vertical="center" wrapText="1"/>
    </xf>
    <xf numFmtId="0" fontId="1" fillId="0" borderId="4" xfId="0" applyFont="1" applyFill="1" applyBorder="1" applyAlignment="1">
      <alignment vertical="center" wrapText="1"/>
    </xf>
    <xf numFmtId="0" fontId="0" fillId="0" borderId="9" xfId="0" applyFill="1" applyBorder="1" applyAlignment="1">
      <alignment vertical="center" wrapText="1"/>
    </xf>
    <xf numFmtId="0" fontId="0" fillId="0" borderId="3" xfId="0" applyFill="1" applyBorder="1" applyAlignment="1">
      <alignment vertical="center" wrapText="1"/>
    </xf>
    <xf numFmtId="0" fontId="1" fillId="0" borderId="4" xfId="0" applyFont="1" applyFill="1" applyBorder="1" applyAlignment="1">
      <alignment vertical="top" wrapText="1"/>
    </xf>
    <xf numFmtId="0" fontId="0" fillId="0" borderId="9" xfId="0" applyFill="1" applyBorder="1" applyAlignment="1">
      <alignment vertical="top" wrapText="1"/>
    </xf>
    <xf numFmtId="0" fontId="0" fillId="0" borderId="3" xfId="0" applyFill="1" applyBorder="1" applyAlignment="1">
      <alignment vertical="top" wrapText="1"/>
    </xf>
    <xf numFmtId="0" fontId="1" fillId="0" borderId="9" xfId="0" applyFont="1" applyFill="1" applyBorder="1" applyAlignment="1">
      <alignment vertical="top" wrapText="1"/>
    </xf>
    <xf numFmtId="0" fontId="0" fillId="0" borderId="3" xfId="0" applyFill="1" applyBorder="1" applyAlignment="1">
      <alignment wrapText="1"/>
    </xf>
    <xf numFmtId="49" fontId="1" fillId="0" borderId="4" xfId="0" applyNumberFormat="1" applyFont="1" applyFill="1" applyBorder="1" applyAlignment="1">
      <alignment vertical="center" wrapText="1"/>
    </xf>
    <xf numFmtId="0" fontId="0" fillId="0" borderId="9" xfId="0" applyFill="1" applyBorder="1" applyAlignment="1">
      <alignment wrapText="1"/>
    </xf>
    <xf numFmtId="0" fontId="1" fillId="0" borderId="6" xfId="0" applyFont="1" applyBorder="1" applyAlignment="1">
      <alignment vertical="top" wrapText="1"/>
    </xf>
    <xf numFmtId="0" fontId="1" fillId="0" borderId="7" xfId="0" applyFont="1" applyBorder="1" applyAlignment="1">
      <alignment vertical="top" wrapText="1"/>
    </xf>
    <xf numFmtId="0" fontId="0" fillId="0" borderId="14" xfId="0" applyBorder="1" applyAlignment="1">
      <alignment wrapText="1"/>
    </xf>
    <xf numFmtId="0" fontId="1" fillId="3" borderId="4" xfId="0" applyFont="1" applyFill="1" applyBorder="1" applyAlignment="1">
      <alignment vertical="center"/>
    </xf>
    <xf numFmtId="0" fontId="1" fillId="3" borderId="9" xfId="0" applyFont="1" applyFill="1" applyBorder="1" applyAlignment="1">
      <alignment vertical="center"/>
    </xf>
    <xf numFmtId="0" fontId="1" fillId="3" borderId="3" xfId="0" applyFont="1" applyFill="1" applyBorder="1" applyAlignment="1">
      <alignment vertical="center"/>
    </xf>
    <xf numFmtId="0" fontId="0" fillId="0" borderId="9" xfId="0" applyFill="1" applyBorder="1" applyAlignment="1">
      <alignment vertical="top"/>
    </xf>
    <xf numFmtId="0" fontId="0" fillId="0" borderId="3" xfId="0" applyFill="1" applyBorder="1" applyAlignment="1"/>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1" fillId="0" borderId="1" xfId="0" applyFont="1" applyBorder="1" applyAlignment="1">
      <alignment vertical="top" wrapText="1"/>
    </xf>
    <xf numFmtId="0" fontId="1" fillId="2" borderId="4"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center" vertical="top" wrapText="1"/>
    </xf>
    <xf numFmtId="0" fontId="0" fillId="0" borderId="9" xfId="0" applyBorder="1" applyAlignment="1">
      <alignment horizontal="center" vertical="top" wrapText="1"/>
    </xf>
    <xf numFmtId="0" fontId="0" fillId="0" borderId="3" xfId="0" applyBorder="1" applyAlignment="1">
      <alignment horizontal="center" vertical="top" wrapText="1"/>
    </xf>
    <xf numFmtId="0" fontId="1" fillId="0" borderId="4" xfId="0" applyFont="1" applyBorder="1" applyAlignment="1">
      <alignment horizontal="left"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top" wrapText="1"/>
    </xf>
    <xf numFmtId="0" fontId="1" fillId="0" borderId="9" xfId="0" applyFont="1" applyBorder="1" applyAlignment="1">
      <alignment horizontal="center" vertical="top" wrapText="1"/>
    </xf>
    <xf numFmtId="0" fontId="1" fillId="0" borderId="3" xfId="0" applyFont="1" applyBorder="1" applyAlignment="1">
      <alignment horizontal="center" vertical="top" wrapText="1"/>
    </xf>
    <xf numFmtId="49" fontId="1" fillId="2" borderId="9" xfId="0" applyNumberFormat="1" applyFont="1" applyFill="1" applyBorder="1" applyAlignment="1">
      <alignment vertical="top" wrapText="1"/>
    </xf>
    <xf numFmtId="49" fontId="1" fillId="2" borderId="3" xfId="0" applyNumberFormat="1" applyFont="1" applyFill="1" applyBorder="1" applyAlignment="1">
      <alignment vertical="top" wrapText="1"/>
    </xf>
    <xf numFmtId="49" fontId="1" fillId="0" borderId="7"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9" fillId="0" borderId="1" xfId="1" applyFont="1" applyBorder="1" applyAlignment="1">
      <alignment horizontal="center" vertical="center" wrapText="1"/>
    </xf>
    <xf numFmtId="0" fontId="1" fillId="0" borderId="1" xfId="0" applyFont="1" applyBorder="1" applyAlignment="1">
      <alignment horizontal="center" vertical="top" wrapText="1"/>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3" xfId="0" applyFont="1" applyBorder="1" applyAlignment="1">
      <alignment vertical="center" wrapText="1"/>
    </xf>
    <xf numFmtId="0" fontId="1" fillId="0" borderId="4" xfId="0" applyFont="1" applyFill="1" applyBorder="1" applyAlignment="1">
      <alignment vertical="center"/>
    </xf>
    <xf numFmtId="0" fontId="0" fillId="0" borderId="9" xfId="0" applyBorder="1" applyAlignment="1">
      <alignment vertical="center"/>
    </xf>
    <xf numFmtId="0" fontId="1" fillId="0" borderId="4"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3" borderId="4" xfId="0" applyFont="1" applyFill="1" applyBorder="1" applyAlignment="1">
      <alignment vertical="center" wrapText="1"/>
    </xf>
  </cellXfs>
  <cellStyles count="3">
    <cellStyle name="Обычный" xfId="0" builtinId="0"/>
    <cellStyle name="Обычный 2" xfId="1"/>
    <cellStyle name="Финансовый 2" xfId="2"/>
  </cellStyles>
  <dxfs count="0"/>
  <tableStyles count="0" defaultTableStyle="TableStyleMedium2" defaultPivotStyle="PivotStyleLight16"/>
  <colors>
    <mruColors>
      <color rgb="FFEAEAEA"/>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autoPageBreaks="0"/>
  </sheetPr>
  <dimension ref="A1:B22"/>
  <sheetViews>
    <sheetView view="pageBreakPreview" topLeftCell="A4" zoomScale="130" zoomScaleSheetLayoutView="130" workbookViewId="0">
      <selection activeCell="F8" sqref="F8"/>
    </sheetView>
  </sheetViews>
  <sheetFormatPr defaultRowHeight="12.75"/>
  <cols>
    <col min="1" max="1" width="45" customWidth="1"/>
    <col min="2" max="2" width="50.140625" customWidth="1"/>
  </cols>
  <sheetData>
    <row r="1" spans="1:2" ht="18.75">
      <c r="A1" s="31"/>
      <c r="B1" s="31"/>
    </row>
    <row r="2" spans="1:2" ht="51">
      <c r="A2" s="12"/>
      <c r="B2" s="101" t="s">
        <v>19</v>
      </c>
    </row>
    <row r="3" spans="1:2">
      <c r="A3" s="12"/>
      <c r="B3" s="101"/>
    </row>
    <row r="4" spans="1:2">
      <c r="A4" s="12"/>
      <c r="B4" s="102" t="s">
        <v>232</v>
      </c>
    </row>
    <row r="5" spans="1:2">
      <c r="A5" s="12"/>
      <c r="B5" s="102"/>
    </row>
    <row r="6" spans="1:2" ht="76.5">
      <c r="A6" s="103" t="s">
        <v>46</v>
      </c>
      <c r="B6" s="103"/>
    </row>
    <row r="7" spans="1:2" ht="25.5">
      <c r="A7" s="104" t="s">
        <v>20</v>
      </c>
      <c r="B7" s="105" t="s">
        <v>47</v>
      </c>
    </row>
    <row r="8" spans="1:2" s="6" customFormat="1" ht="48">
      <c r="A8" s="104" t="s">
        <v>21</v>
      </c>
      <c r="B8" s="111" t="s">
        <v>48</v>
      </c>
    </row>
    <row r="9" spans="1:2" s="6" customFormat="1" ht="12" customHeight="1">
      <c r="A9" s="313" t="s">
        <v>22</v>
      </c>
      <c r="B9" s="112" t="s">
        <v>49</v>
      </c>
    </row>
    <row r="10" spans="1:2" s="6" customFormat="1" ht="0.75" customHeight="1">
      <c r="A10" s="314"/>
      <c r="B10" s="112"/>
    </row>
    <row r="11" spans="1:2" s="6" customFormat="1" hidden="1">
      <c r="A11" s="315"/>
      <c r="B11" s="311"/>
    </row>
    <row r="12" spans="1:2" s="6" customFormat="1" ht="25.5">
      <c r="A12" s="104" t="s">
        <v>23</v>
      </c>
      <c r="B12" s="312"/>
    </row>
    <row r="13" spans="1:2" s="16" customFormat="1" ht="15.75">
      <c r="A13" s="104" t="s">
        <v>24</v>
      </c>
      <c r="B13" s="106"/>
    </row>
    <row r="14" spans="1:2" s="37" customFormat="1">
      <c r="A14" s="104" t="s">
        <v>25</v>
      </c>
      <c r="B14" s="107"/>
    </row>
    <row r="15" spans="1:2" s="37" customFormat="1" ht="25.5">
      <c r="A15" s="104" t="s">
        <v>26</v>
      </c>
      <c r="B15" s="107"/>
    </row>
    <row r="16" spans="1:2" s="6" customFormat="1" ht="25.5">
      <c r="A16" s="104" t="s">
        <v>27</v>
      </c>
      <c r="B16" s="107" t="s">
        <v>354</v>
      </c>
    </row>
    <row r="17" spans="1:2" s="6" customFormat="1" ht="51">
      <c r="A17" s="104" t="s">
        <v>372</v>
      </c>
      <c r="B17" s="243" t="s">
        <v>393</v>
      </c>
    </row>
    <row r="18" spans="1:2" s="49" customFormat="1" ht="25.5">
      <c r="A18" s="104" t="s">
        <v>28</v>
      </c>
      <c r="B18" s="108"/>
    </row>
    <row r="19" spans="1:2" s="49" customFormat="1">
      <c r="A19" s="109" t="s">
        <v>8</v>
      </c>
      <c r="B19" s="110"/>
    </row>
    <row r="20" spans="1:2">
      <c r="A20" s="62"/>
    </row>
    <row r="21" spans="1:2">
      <c r="A21" s="62"/>
      <c r="B21" s="61"/>
    </row>
    <row r="22" spans="1:2">
      <c r="B22" s="61"/>
    </row>
  </sheetData>
  <mergeCells count="2">
    <mergeCell ref="B11:B12"/>
    <mergeCell ref="A9:A11"/>
  </mergeCells>
  <phoneticPr fontId="2" type="noConversion"/>
  <printOptions horizontalCentered="1"/>
  <pageMargins left="0.39370078740157483" right="0.39370078740157483" top="0.55118110236220474" bottom="0.55118110236220474" header="0.27559055118110237" footer="0.27559055118110237"/>
  <pageSetup paperSize="9" firstPageNumber="163" fitToHeight="0" orientation="portrait" r:id="rId1"/>
  <headerFooter differentFirst="1" scaleWithDoc="0">
    <oddHeader>&amp;C&amp;P</oddHeader>
  </headerFooter>
</worksheet>
</file>

<file path=xl/worksheets/sheet2.xml><?xml version="1.0" encoding="utf-8"?>
<worksheet xmlns="http://schemas.openxmlformats.org/spreadsheetml/2006/main" xmlns:r="http://schemas.openxmlformats.org/officeDocument/2006/relationships">
  <sheetPr>
    <tabColor theme="3"/>
    <pageSetUpPr fitToPage="1"/>
  </sheetPr>
  <dimension ref="A1:O126"/>
  <sheetViews>
    <sheetView topLeftCell="P1" zoomScaleSheetLayoutView="80" workbookViewId="0">
      <selection activeCell="C125" sqref="C125:C126"/>
    </sheetView>
  </sheetViews>
  <sheetFormatPr defaultColWidth="27.28515625" defaultRowHeight="18.75"/>
  <cols>
    <col min="1" max="1" width="0" style="22" hidden="1" customWidth="1"/>
    <col min="2" max="2" width="31.42578125" style="22" customWidth="1"/>
    <col min="3" max="3" width="55.85546875" style="22" customWidth="1"/>
    <col min="4" max="4" width="24.7109375" style="22" customWidth="1"/>
    <col min="5" max="5" width="15.140625" style="23" customWidth="1"/>
    <col min="6" max="6" width="15.5703125" style="23" customWidth="1"/>
    <col min="7" max="8" width="15.28515625" style="23" customWidth="1"/>
    <col min="9" max="9" width="13.85546875" style="23" customWidth="1"/>
    <col min="10" max="10" width="19.140625" style="23" hidden="1" customWidth="1"/>
    <col min="11" max="11" width="19.140625" style="23" customWidth="1"/>
    <col min="12" max="12" width="15.140625" style="22" customWidth="1"/>
    <col min="13" max="13" width="14.140625" style="22" customWidth="1"/>
    <col min="14" max="14" width="14.7109375" style="22" customWidth="1"/>
    <col min="15" max="15" width="15.5703125" style="22" customWidth="1"/>
    <col min="16" max="241" width="9.140625" style="22" customWidth="1"/>
    <col min="242" max="242" width="0" style="22" hidden="1" customWidth="1"/>
    <col min="243" max="243" width="21.7109375" style="22" customWidth="1"/>
    <col min="244" max="244" width="48.140625" style="22" customWidth="1"/>
    <col min="245" max="245" width="29.7109375" style="22" customWidth="1"/>
    <col min="246" max="246" width="11.42578125" style="22" customWidth="1"/>
    <col min="247" max="247" width="7.5703125" style="22" customWidth="1"/>
    <col min="248" max="248" width="11.7109375" style="22" customWidth="1"/>
    <col min="249" max="249" width="7.140625" style="22" customWidth="1"/>
    <col min="250" max="250" width="0" style="22" hidden="1" customWidth="1"/>
    <col min="251" max="252" width="19.140625" style="22" customWidth="1"/>
    <col min="253" max="253" width="20.42578125" style="22" customWidth="1"/>
    <col min="254" max="254" width="20.85546875" style="22" customWidth="1"/>
    <col min="255" max="256" width="22" style="22" customWidth="1"/>
    <col min="257" max="257" width="0" style="22" hidden="1" customWidth="1"/>
    <col min="258" max="16384" width="27.28515625" style="22"/>
  </cols>
  <sheetData>
    <row r="1" spans="1:15" s="67" customFormat="1" ht="20.25">
      <c r="A1" s="64"/>
      <c r="B1" s="64"/>
      <c r="C1" s="64"/>
      <c r="D1" s="65"/>
      <c r="E1" s="66"/>
      <c r="F1" s="66"/>
      <c r="G1" s="66"/>
      <c r="H1" s="66"/>
      <c r="I1" s="66"/>
      <c r="J1" s="66"/>
      <c r="K1" s="66"/>
      <c r="L1" s="64"/>
      <c r="M1" s="64"/>
    </row>
    <row r="2" spans="1:15" s="67" customFormat="1" ht="20.25">
      <c r="A2" s="64"/>
      <c r="B2" s="64"/>
      <c r="C2" s="64"/>
      <c r="D2" s="64"/>
      <c r="E2" s="68"/>
      <c r="F2" s="68"/>
      <c r="G2" s="68"/>
      <c r="H2" s="68"/>
      <c r="I2" s="75" t="s">
        <v>9</v>
      </c>
      <c r="J2" s="66"/>
      <c r="K2" s="66"/>
      <c r="L2" s="64"/>
      <c r="M2" s="64"/>
    </row>
    <row r="3" spans="1:15" s="67" customFormat="1">
      <c r="A3" s="64"/>
      <c r="B3" s="64"/>
      <c r="C3" s="64"/>
      <c r="D3" s="64"/>
      <c r="E3" s="66"/>
      <c r="F3" s="66"/>
      <c r="G3" s="66"/>
      <c r="H3" s="66"/>
      <c r="I3" s="66"/>
      <c r="J3" s="66"/>
      <c r="K3" s="66"/>
      <c r="L3" s="64"/>
      <c r="M3" s="64"/>
    </row>
    <row r="4" spans="1:15" s="64" customFormat="1" ht="69.75" customHeight="1">
      <c r="B4" s="77" t="s">
        <v>134</v>
      </c>
      <c r="C4" s="203"/>
      <c r="D4" s="203"/>
      <c r="E4" s="203"/>
      <c r="F4" s="203"/>
      <c r="G4" s="203"/>
      <c r="H4" s="203"/>
      <c r="I4" s="204"/>
      <c r="J4" s="66"/>
      <c r="K4" s="66"/>
    </row>
    <row r="5" spans="1:15" s="64" customFormat="1" ht="23.25">
      <c r="B5" s="69"/>
      <c r="C5" s="370"/>
      <c r="D5" s="371"/>
      <c r="E5" s="371"/>
      <c r="F5" s="371"/>
      <c r="G5" s="371"/>
      <c r="H5" s="371"/>
      <c r="I5" s="371"/>
      <c r="J5" s="371"/>
      <c r="K5" s="371"/>
      <c r="L5" s="371"/>
      <c r="M5" s="371"/>
      <c r="N5" s="371"/>
      <c r="O5" s="372"/>
    </row>
    <row r="6" spans="1:15" s="64" customFormat="1">
      <c r="B6" s="364" t="s">
        <v>245</v>
      </c>
      <c r="C6" s="365" t="s">
        <v>30</v>
      </c>
      <c r="D6" s="367" t="s">
        <v>42</v>
      </c>
      <c r="E6" s="373" t="s">
        <v>43</v>
      </c>
      <c r="F6" s="374"/>
      <c r="G6" s="374"/>
      <c r="H6" s="374"/>
      <c r="I6" s="374"/>
      <c r="J6" s="374"/>
      <c r="K6" s="374"/>
      <c r="L6" s="371"/>
      <c r="M6" s="371"/>
      <c r="N6" s="371"/>
      <c r="O6" s="372"/>
    </row>
    <row r="7" spans="1:15" s="64" customFormat="1" ht="162.75" customHeight="1">
      <c r="B7" s="364"/>
      <c r="C7" s="366"/>
      <c r="D7" s="368"/>
      <c r="E7" s="47" t="s">
        <v>57</v>
      </c>
      <c r="F7" s="47" t="s">
        <v>58</v>
      </c>
      <c r="G7" s="48" t="s">
        <v>59</v>
      </c>
      <c r="H7" s="195" t="s">
        <v>347</v>
      </c>
      <c r="I7" s="202" t="s">
        <v>364</v>
      </c>
      <c r="K7" s="202" t="s">
        <v>365</v>
      </c>
      <c r="L7" s="228" t="s">
        <v>375</v>
      </c>
      <c r="M7" s="242" t="s">
        <v>394</v>
      </c>
      <c r="N7" s="290" t="s">
        <v>461</v>
      </c>
      <c r="O7" s="295" t="s">
        <v>511</v>
      </c>
    </row>
    <row r="8" spans="1:15" s="64" customFormat="1">
      <c r="B8" s="78">
        <v>1</v>
      </c>
      <c r="C8" s="78">
        <v>2</v>
      </c>
      <c r="D8" s="79">
        <v>3</v>
      </c>
      <c r="E8" s="80">
        <v>4</v>
      </c>
      <c r="F8" s="80">
        <v>5</v>
      </c>
      <c r="G8" s="80">
        <v>6</v>
      </c>
      <c r="H8" s="80">
        <v>7</v>
      </c>
      <c r="I8" s="80">
        <v>8</v>
      </c>
      <c r="K8" s="234">
        <v>9</v>
      </c>
      <c r="L8" s="231">
        <v>10</v>
      </c>
      <c r="M8" s="244">
        <v>11</v>
      </c>
      <c r="N8" s="244">
        <v>12</v>
      </c>
      <c r="O8" s="229"/>
    </row>
    <row r="9" spans="1:15" s="64" customFormat="1">
      <c r="B9" s="356" t="s">
        <v>29</v>
      </c>
      <c r="C9" s="369" t="s">
        <v>135</v>
      </c>
      <c r="D9" s="50" t="s">
        <v>238</v>
      </c>
      <c r="E9" s="74">
        <f>E14+E17+E20+E23+E26+E29+E32+E35+E38+E41+E44+E47+E50+E53+E56+E59+E62+E65+E68+E71+E74</f>
        <v>59160.979999999996</v>
      </c>
      <c r="F9" s="74">
        <f>F14+F17+F20+F23+F26+F29+F32+F35+F38+F41+F44+F47+F50+F53+F56+F59+F62+F65+F68+F71+F74</f>
        <v>62495</v>
      </c>
      <c r="G9" s="74">
        <f>G14+G17+G20+G23+G26+G29+G32+G35+G38+G41+G44+G47+G50+G53+G56+G59+G62+G65+G68+G71+G74+G77+G80+G83+G86+G89+G92+G95+G98</f>
        <v>62530.69999999999</v>
      </c>
      <c r="H9" s="74">
        <f>H14+H17+H20+H23+H26+H29+H32+H35+H38+H41+H44+H47+H50+H53+H56+H59+H62+H65+H68+H71+H74+H77+H80+H83+H86+H89+H92+H95+H98</f>
        <v>72162</v>
      </c>
      <c r="I9" s="74">
        <f>I17+I20+I23+I26+I29+I32+I35+I38+I41+I44+I47+I50+I53+I56+I59+I62+I65+I68+I71+I74+I77+I80+I83+I86+I89+I92+I95+I98+I101</f>
        <v>123420.50000000001</v>
      </c>
      <c r="J9" s="74">
        <f>J17+J20+J23+J26+J29+J32+J35+J38+J41+J44+J47+J50+J53+J56+J59+J62+J65+J68+J71+J74+J77+J80+J83+J86+J89+J92+J95+J98+J101</f>
        <v>0</v>
      </c>
      <c r="K9" s="74">
        <f>K17+K20+K23+K26+K29+K32+K35+K38+K41+K44+K47+K50+K53+K56+K59+K62+K65+K68+K71+K74+K77+K80+K83+K86+K89+K92+K95+K98+K101+K103</f>
        <v>123985.4</v>
      </c>
      <c r="L9" s="74">
        <f>L17+L20+L23+L26+L29+L32+L35+L38+L41+L44+L47+L50+L53+L56+L59+L62+L65+L68+L71+L74+L77+L80+L83+L86+L89+L92+L95+L98+L101+L103+L110</f>
        <v>99722</v>
      </c>
      <c r="M9" s="74">
        <f>M17+M20+M23+M26+M29+M32+M35+M38+M41+M44+M47+M50+M53+M56+M59+M62+M65+M68+M71+M74+M77+M80+M83+M86+M89+M92+M95+M98+M101+M103+M110+M116</f>
        <v>143338.845</v>
      </c>
      <c r="N9" s="74">
        <f>N17+N20+N23+N26+N29+N32+N35+N38+N41+N44+N47+N50+N53+N56+N59+N62+N65+N68+N71+N74+N77+N80+N83+N86+N89+N92+N95+N98+N101+N103+N110+N116+N113++N119+N121+N123+N125</f>
        <v>153956.87499999997</v>
      </c>
      <c r="O9" s="74">
        <f>O17+O20+O23+O26+O29+O32+O35+O38+O41+O44+O47+O50+O53+O56+O59+O62+O65+O68+O71+O74+O77+O80+O83+O86+O89+O92+O95+O98+O101+O103+O110+O116+O113++O119+O121+O123+O125</f>
        <v>180848</v>
      </c>
    </row>
    <row r="10" spans="1:15" s="64" customFormat="1" ht="18.75" customHeight="1">
      <c r="B10" s="356"/>
      <c r="C10" s="369"/>
      <c r="D10" s="50" t="s">
        <v>270</v>
      </c>
      <c r="E10" s="81"/>
      <c r="F10" s="170"/>
      <c r="G10" s="81"/>
      <c r="H10" s="81"/>
      <c r="I10" s="81"/>
      <c r="J10" s="66"/>
      <c r="K10" s="205"/>
      <c r="L10" s="229"/>
      <c r="M10" s="229"/>
      <c r="N10" s="229"/>
      <c r="O10" s="229"/>
    </row>
    <row r="11" spans="1:15" s="64" customFormat="1" ht="37.5">
      <c r="B11" s="356"/>
      <c r="C11" s="369"/>
      <c r="D11" s="50" t="s">
        <v>249</v>
      </c>
      <c r="E11" s="74"/>
      <c r="F11" s="154"/>
      <c r="G11" s="74"/>
      <c r="H11" s="74"/>
      <c r="I11" s="74"/>
      <c r="J11" s="66"/>
      <c r="K11" s="205"/>
      <c r="L11" s="229"/>
      <c r="M11" s="229"/>
      <c r="N11" s="229"/>
      <c r="O11" s="229"/>
    </row>
    <row r="12" spans="1:15" s="72" customFormat="1">
      <c r="A12" s="70"/>
      <c r="B12" s="356"/>
      <c r="C12" s="369"/>
      <c r="D12" s="50" t="s">
        <v>13</v>
      </c>
      <c r="E12" s="74"/>
      <c r="F12" s="154"/>
      <c r="G12" s="74"/>
      <c r="H12" s="74"/>
      <c r="I12" s="74"/>
      <c r="J12" s="71"/>
      <c r="K12" s="205"/>
      <c r="L12" s="229"/>
      <c r="M12" s="229"/>
      <c r="N12" s="229"/>
      <c r="O12" s="229"/>
    </row>
    <row r="13" spans="1:15" s="64" customFormat="1">
      <c r="B13" s="356"/>
      <c r="C13" s="369"/>
      <c r="D13" s="50" t="s">
        <v>244</v>
      </c>
      <c r="E13" s="74"/>
      <c r="F13" s="154"/>
      <c r="G13" s="74"/>
      <c r="H13" s="74"/>
      <c r="I13" s="74"/>
      <c r="J13" s="66"/>
      <c r="K13" s="205"/>
      <c r="L13" s="229"/>
      <c r="M13" s="229"/>
      <c r="N13" s="229"/>
      <c r="O13" s="229"/>
    </row>
    <row r="14" spans="1:15" s="64" customFormat="1">
      <c r="B14" s="356" t="s">
        <v>14</v>
      </c>
      <c r="C14" s="359" t="s">
        <v>51</v>
      </c>
      <c r="D14" s="50" t="s">
        <v>238</v>
      </c>
      <c r="E14" s="160">
        <f>E15</f>
        <v>3323.7000000000003</v>
      </c>
      <c r="F14" s="160">
        <f>F15</f>
        <v>515</v>
      </c>
      <c r="G14" s="160">
        <v>0</v>
      </c>
      <c r="H14" s="160">
        <v>0</v>
      </c>
      <c r="I14" s="160">
        <v>0</v>
      </c>
      <c r="J14" s="206"/>
      <c r="K14" s="209">
        <f>K15</f>
        <v>0</v>
      </c>
      <c r="L14" s="209">
        <f>L15</f>
        <v>0</v>
      </c>
      <c r="M14" s="245">
        <f>M15</f>
        <v>0</v>
      </c>
      <c r="N14" s="245">
        <f>N15</f>
        <v>0</v>
      </c>
      <c r="O14" s="229"/>
    </row>
    <row r="15" spans="1:15" s="64" customFormat="1" ht="33" customHeight="1">
      <c r="B15" s="356"/>
      <c r="C15" s="359"/>
      <c r="D15" s="50" t="s">
        <v>270</v>
      </c>
      <c r="E15" s="169">
        <f>табл9!H17</f>
        <v>3323.7000000000003</v>
      </c>
      <c r="F15" s="161">
        <v>515</v>
      </c>
      <c r="G15" s="161">
        <v>0</v>
      </c>
      <c r="H15" s="161">
        <v>0</v>
      </c>
      <c r="I15" s="161">
        <v>0</v>
      </c>
      <c r="K15" s="210">
        <v>0</v>
      </c>
      <c r="L15" s="232"/>
      <c r="M15" s="207">
        <v>0</v>
      </c>
      <c r="N15" s="207">
        <v>0</v>
      </c>
      <c r="O15" s="229"/>
    </row>
    <row r="16" spans="1:15" s="64" customFormat="1">
      <c r="B16" s="356"/>
      <c r="C16" s="359"/>
      <c r="D16" s="50" t="s">
        <v>244</v>
      </c>
      <c r="E16" s="155"/>
      <c r="F16" s="161"/>
      <c r="G16" s="24"/>
      <c r="H16" s="24"/>
      <c r="I16" s="24"/>
      <c r="K16" s="211"/>
      <c r="L16" s="232"/>
      <c r="M16" s="231"/>
      <c r="N16" s="207"/>
      <c r="O16" s="229"/>
    </row>
    <row r="17" spans="2:15" s="64" customFormat="1">
      <c r="B17" s="356" t="s">
        <v>15</v>
      </c>
      <c r="C17" s="359" t="s">
        <v>52</v>
      </c>
      <c r="D17" s="50" t="s">
        <v>238</v>
      </c>
      <c r="E17" s="160">
        <v>0</v>
      </c>
      <c r="F17" s="160">
        <v>0</v>
      </c>
      <c r="G17" s="160">
        <v>620.79999999999995</v>
      </c>
      <c r="H17" s="160">
        <v>717.2</v>
      </c>
      <c r="I17" s="160">
        <f>I18+I19</f>
        <v>1024.0999999999999</v>
      </c>
      <c r="J17" s="160">
        <f t="shared" ref="J17:O17" si="0">J18+J19</f>
        <v>0</v>
      </c>
      <c r="K17" s="160">
        <f t="shared" si="0"/>
        <v>1502.8</v>
      </c>
      <c r="L17" s="160">
        <f t="shared" si="0"/>
        <v>1125.5999999999999</v>
      </c>
      <c r="M17" s="160">
        <f t="shared" si="0"/>
        <v>1817.06</v>
      </c>
      <c r="N17" s="160">
        <f t="shared" si="0"/>
        <v>2858</v>
      </c>
      <c r="O17" s="160">
        <f t="shared" si="0"/>
        <v>3323.7</v>
      </c>
    </row>
    <row r="18" spans="2:15" s="64" customFormat="1" ht="37.5">
      <c r="B18" s="356"/>
      <c r="C18" s="359"/>
      <c r="D18" s="50" t="s">
        <v>270</v>
      </c>
      <c r="E18" s="159">
        <v>0</v>
      </c>
      <c r="F18" s="159">
        <v>0</v>
      </c>
      <c r="G18" s="159">
        <v>620.79999999999995</v>
      </c>
      <c r="H18" s="159">
        <v>717.2</v>
      </c>
      <c r="I18" s="159">
        <v>1024.0999999999999</v>
      </c>
      <c r="J18" s="66"/>
      <c r="K18" s="212">
        <v>1502.8</v>
      </c>
      <c r="L18" s="207">
        <v>1125.5999999999999</v>
      </c>
      <c r="M18" s="207">
        <v>1817.06</v>
      </c>
      <c r="N18" s="207">
        <v>2858</v>
      </c>
      <c r="O18" s="207">
        <v>3323.7</v>
      </c>
    </row>
    <row r="19" spans="2:15" s="64" customFormat="1">
      <c r="B19" s="356"/>
      <c r="C19" s="359"/>
      <c r="D19" s="50" t="s">
        <v>244</v>
      </c>
      <c r="E19" s="156"/>
      <c r="F19" s="154"/>
      <c r="G19" s="74"/>
      <c r="H19" s="74"/>
      <c r="I19" s="74"/>
      <c r="J19" s="66"/>
      <c r="K19" s="212"/>
      <c r="L19" s="232"/>
      <c r="M19" s="207"/>
      <c r="N19" s="207"/>
      <c r="O19" s="229"/>
    </row>
    <row r="20" spans="2:15" s="64" customFormat="1">
      <c r="B20" s="356" t="s">
        <v>156</v>
      </c>
      <c r="C20" s="359" t="s">
        <v>79</v>
      </c>
      <c r="D20" s="50" t="s">
        <v>238</v>
      </c>
      <c r="E20" s="154">
        <f>E21</f>
        <v>0</v>
      </c>
      <c r="F20" s="154">
        <f>F21</f>
        <v>0</v>
      </c>
      <c r="G20" s="154">
        <f>G21</f>
        <v>387</v>
      </c>
      <c r="H20" s="154">
        <f>H21</f>
        <v>387</v>
      </c>
      <c r="I20" s="154">
        <f>I21+I22</f>
        <v>398</v>
      </c>
      <c r="J20" s="154">
        <f t="shared" ref="J20:O20" si="1">J21+J22</f>
        <v>0</v>
      </c>
      <c r="K20" s="154">
        <f t="shared" si="1"/>
        <v>0</v>
      </c>
      <c r="L20" s="154">
        <f t="shared" si="1"/>
        <v>0</v>
      </c>
      <c r="M20" s="154">
        <f t="shared" si="1"/>
        <v>0</v>
      </c>
      <c r="N20" s="154">
        <f t="shared" si="1"/>
        <v>0</v>
      </c>
      <c r="O20" s="154">
        <f t="shared" si="1"/>
        <v>0</v>
      </c>
    </row>
    <row r="21" spans="2:15" s="64" customFormat="1" ht="37.5">
      <c r="B21" s="356"/>
      <c r="C21" s="359"/>
      <c r="D21" s="50" t="s">
        <v>270</v>
      </c>
      <c r="E21" s="159">
        <v>0</v>
      </c>
      <c r="F21" s="159">
        <v>0</v>
      </c>
      <c r="G21" s="159">
        <v>387</v>
      </c>
      <c r="H21" s="159">
        <v>387</v>
      </c>
      <c r="I21" s="159">
        <v>398</v>
      </c>
      <c r="J21" s="66"/>
      <c r="K21" s="212">
        <v>0</v>
      </c>
      <c r="L21" s="232">
        <v>0</v>
      </c>
      <c r="M21" s="207">
        <v>0</v>
      </c>
      <c r="N21" s="207">
        <v>0</v>
      </c>
      <c r="O21" s="229"/>
    </row>
    <row r="22" spans="2:15" s="64" customFormat="1">
      <c r="B22" s="356"/>
      <c r="C22" s="359"/>
      <c r="D22" s="50" t="s">
        <v>244</v>
      </c>
      <c r="E22" s="156"/>
      <c r="F22" s="154"/>
      <c r="G22" s="74"/>
      <c r="H22" s="74"/>
      <c r="I22" s="74"/>
      <c r="J22" s="66"/>
      <c r="K22" s="212"/>
      <c r="L22" s="232"/>
      <c r="M22" s="207"/>
      <c r="N22" s="207"/>
      <c r="O22" s="229"/>
    </row>
    <row r="23" spans="2:15" s="64" customFormat="1">
      <c r="B23" s="356" t="s">
        <v>53</v>
      </c>
      <c r="C23" s="359" t="s">
        <v>54</v>
      </c>
      <c r="D23" s="50" t="s">
        <v>238</v>
      </c>
      <c r="E23" s="160">
        <f>E24</f>
        <v>0</v>
      </c>
      <c r="F23" s="160">
        <f>F24</f>
        <v>0</v>
      </c>
      <c r="G23" s="160">
        <f>G24</f>
        <v>342</v>
      </c>
      <c r="H23" s="160">
        <f>H24</f>
        <v>343</v>
      </c>
      <c r="I23" s="160">
        <f>I24+I25</f>
        <v>354</v>
      </c>
      <c r="J23" s="160">
        <f t="shared" ref="J23:O23" si="2">J24+J25</f>
        <v>0</v>
      </c>
      <c r="K23" s="160">
        <f t="shared" si="2"/>
        <v>358</v>
      </c>
      <c r="L23" s="160">
        <f t="shared" si="2"/>
        <v>373</v>
      </c>
      <c r="M23" s="160">
        <f t="shared" si="2"/>
        <v>381</v>
      </c>
      <c r="N23" s="160">
        <f t="shared" si="2"/>
        <v>416</v>
      </c>
      <c r="O23" s="160">
        <f t="shared" si="2"/>
        <v>484</v>
      </c>
    </row>
    <row r="24" spans="2:15" s="64" customFormat="1" ht="37.5">
      <c r="B24" s="356"/>
      <c r="C24" s="359"/>
      <c r="D24" s="50" t="s">
        <v>270</v>
      </c>
      <c r="E24" s="161">
        <v>0</v>
      </c>
      <c r="F24" s="161">
        <v>0</v>
      </c>
      <c r="G24" s="161">
        <v>342</v>
      </c>
      <c r="H24" s="161">
        <v>343</v>
      </c>
      <c r="I24" s="161">
        <v>354</v>
      </c>
      <c r="J24" s="66"/>
      <c r="K24" s="222">
        <v>358</v>
      </c>
      <c r="L24" s="207">
        <v>373</v>
      </c>
      <c r="M24" s="207">
        <v>381</v>
      </c>
      <c r="N24" s="207">
        <v>416</v>
      </c>
      <c r="O24" s="207">
        <v>484</v>
      </c>
    </row>
    <row r="25" spans="2:15" s="64" customFormat="1">
      <c r="B25" s="356"/>
      <c r="C25" s="359"/>
      <c r="D25" s="50" t="s">
        <v>244</v>
      </c>
      <c r="E25" s="157"/>
      <c r="F25" s="160"/>
      <c r="G25" s="82"/>
      <c r="H25" s="82"/>
      <c r="I25" s="82"/>
      <c r="J25" s="66"/>
      <c r="K25" s="212"/>
      <c r="L25" s="232"/>
      <c r="M25" s="207"/>
      <c r="N25" s="207"/>
      <c r="O25" s="229"/>
    </row>
    <row r="26" spans="2:15" s="64" customFormat="1" ht="18.75" customHeight="1">
      <c r="B26" s="356" t="s">
        <v>55</v>
      </c>
      <c r="C26" s="359" t="s">
        <v>56</v>
      </c>
      <c r="D26" s="50" t="s">
        <v>238</v>
      </c>
      <c r="E26" s="160">
        <f>E27</f>
        <v>0</v>
      </c>
      <c r="F26" s="160">
        <f>F27</f>
        <v>0</v>
      </c>
      <c r="G26" s="160">
        <f>G27</f>
        <v>463</v>
      </c>
      <c r="H26" s="160">
        <f>H27</f>
        <v>463</v>
      </c>
      <c r="I26" s="160">
        <f>I27</f>
        <v>480</v>
      </c>
      <c r="J26" s="160">
        <f t="shared" ref="J26:O26" si="3">J27</f>
        <v>0</v>
      </c>
      <c r="K26" s="160">
        <f t="shared" si="3"/>
        <v>484</v>
      </c>
      <c r="L26" s="160">
        <f t="shared" si="3"/>
        <v>501</v>
      </c>
      <c r="M26" s="160">
        <f t="shared" si="3"/>
        <v>513</v>
      </c>
      <c r="N26" s="160">
        <f t="shared" si="3"/>
        <v>554</v>
      </c>
      <c r="O26" s="160">
        <f t="shared" si="3"/>
        <v>632</v>
      </c>
    </row>
    <row r="27" spans="2:15" s="64" customFormat="1" ht="27" customHeight="1">
      <c r="B27" s="356"/>
      <c r="C27" s="359"/>
      <c r="D27" s="50" t="s">
        <v>270</v>
      </c>
      <c r="E27" s="161">
        <v>0</v>
      </c>
      <c r="F27" s="161">
        <v>0</v>
      </c>
      <c r="G27" s="161">
        <v>463</v>
      </c>
      <c r="H27" s="161">
        <v>463</v>
      </c>
      <c r="I27" s="161">
        <v>480</v>
      </c>
      <c r="K27" s="223">
        <v>484</v>
      </c>
      <c r="L27" s="207">
        <v>501</v>
      </c>
      <c r="M27" s="207">
        <v>513</v>
      </c>
      <c r="N27" s="207">
        <v>554</v>
      </c>
      <c r="O27" s="207">
        <v>632</v>
      </c>
    </row>
    <row r="28" spans="2:15" s="64" customFormat="1">
      <c r="B28" s="356"/>
      <c r="C28" s="359"/>
      <c r="D28" s="50" t="s">
        <v>244</v>
      </c>
      <c r="E28" s="161"/>
      <c r="F28" s="161"/>
      <c r="G28" s="24"/>
      <c r="H28" s="24"/>
      <c r="I28" s="24"/>
      <c r="K28" s="207"/>
      <c r="L28" s="232"/>
      <c r="M28" s="207"/>
      <c r="N28" s="207"/>
      <c r="O28" s="229"/>
    </row>
    <row r="29" spans="2:15" s="64" customFormat="1" ht="18.75" customHeight="1">
      <c r="B29" s="356" t="s">
        <v>60</v>
      </c>
      <c r="C29" s="359" t="s">
        <v>61</v>
      </c>
      <c r="D29" s="50" t="s">
        <v>238</v>
      </c>
      <c r="E29" s="154">
        <v>0</v>
      </c>
      <c r="F29" s="154">
        <v>0</v>
      </c>
      <c r="G29" s="154">
        <f>G30</f>
        <v>203.8</v>
      </c>
      <c r="H29" s="154">
        <f>H30</f>
        <v>68.900000000000006</v>
      </c>
      <c r="I29" s="154">
        <f>I30</f>
        <v>9</v>
      </c>
      <c r="J29" s="154">
        <f t="shared" ref="J29:O29" si="4">J30</f>
        <v>0</v>
      </c>
      <c r="K29" s="154">
        <f t="shared" si="4"/>
        <v>292.2</v>
      </c>
      <c r="L29" s="154">
        <f t="shared" si="4"/>
        <v>0</v>
      </c>
      <c r="M29" s="154">
        <f t="shared" si="4"/>
        <v>177.643</v>
      </c>
      <c r="N29" s="154">
        <f t="shared" si="4"/>
        <v>253.2</v>
      </c>
      <c r="O29" s="154">
        <f t="shared" si="4"/>
        <v>2631</v>
      </c>
    </row>
    <row r="30" spans="2:15" s="64" customFormat="1" ht="37.5">
      <c r="B30" s="356"/>
      <c r="C30" s="359"/>
      <c r="D30" s="50" t="s">
        <v>270</v>
      </c>
      <c r="E30" s="159">
        <v>0</v>
      </c>
      <c r="F30" s="159">
        <v>0</v>
      </c>
      <c r="G30" s="159">
        <v>203.8</v>
      </c>
      <c r="H30" s="159">
        <v>68.900000000000006</v>
      </c>
      <c r="I30" s="159">
        <v>9</v>
      </c>
      <c r="K30" s="223">
        <v>292.2</v>
      </c>
      <c r="L30" s="207">
        <v>0</v>
      </c>
      <c r="M30" s="207">
        <v>177.643</v>
      </c>
      <c r="N30" s="207">
        <v>253.2</v>
      </c>
      <c r="O30" s="207">
        <v>2631</v>
      </c>
    </row>
    <row r="31" spans="2:15" s="64" customFormat="1">
      <c r="B31" s="356"/>
      <c r="C31" s="359"/>
      <c r="D31" s="50" t="s">
        <v>244</v>
      </c>
      <c r="E31" s="159"/>
      <c r="F31" s="159"/>
      <c r="G31" s="73"/>
      <c r="H31" s="73"/>
      <c r="I31" s="73"/>
      <c r="K31" s="207"/>
      <c r="L31" s="232"/>
      <c r="M31" s="207"/>
      <c r="N31" s="207"/>
      <c r="O31" s="229"/>
    </row>
    <row r="32" spans="2:15" s="64" customFormat="1">
      <c r="B32" s="356" t="s">
        <v>160</v>
      </c>
      <c r="C32" s="359" t="s">
        <v>69</v>
      </c>
      <c r="D32" s="50" t="s">
        <v>238</v>
      </c>
      <c r="E32" s="154">
        <f>E33</f>
        <v>1499.6000000000001</v>
      </c>
      <c r="F32" s="154">
        <f>F33</f>
        <v>1177</v>
      </c>
      <c r="G32" s="154">
        <f>G33</f>
        <v>1525</v>
      </c>
      <c r="H32" s="154">
        <f>H33</f>
        <v>1422</v>
      </c>
      <c r="I32" s="154">
        <f>I33</f>
        <v>1500</v>
      </c>
      <c r="J32" s="154">
        <f t="shared" ref="J32:O32" si="5">J33</f>
        <v>0</v>
      </c>
      <c r="K32" s="154">
        <f t="shared" si="5"/>
        <v>1590</v>
      </c>
      <c r="L32" s="154">
        <f t="shared" si="5"/>
        <v>760.4</v>
      </c>
      <c r="M32" s="154">
        <f t="shared" si="5"/>
        <v>1545</v>
      </c>
      <c r="N32" s="154">
        <f t="shared" si="5"/>
        <v>1504.5</v>
      </c>
      <c r="O32" s="154">
        <f t="shared" si="5"/>
        <v>1499.6</v>
      </c>
    </row>
    <row r="33" spans="2:15" s="64" customFormat="1" ht="37.5">
      <c r="B33" s="356"/>
      <c r="C33" s="359"/>
      <c r="D33" s="50" t="s">
        <v>270</v>
      </c>
      <c r="E33" s="159">
        <f>табл9!H35</f>
        <v>1499.6000000000001</v>
      </c>
      <c r="F33" s="159">
        <v>1177</v>
      </c>
      <c r="G33" s="159">
        <v>1525</v>
      </c>
      <c r="H33" s="159">
        <v>1422</v>
      </c>
      <c r="I33" s="159">
        <v>1500</v>
      </c>
      <c r="K33" s="223">
        <v>1590</v>
      </c>
      <c r="L33" s="207">
        <v>760.4</v>
      </c>
      <c r="M33" s="207">
        <v>1545</v>
      </c>
      <c r="N33" s="207">
        <v>1504.5</v>
      </c>
      <c r="O33" s="207">
        <v>1499.6</v>
      </c>
    </row>
    <row r="34" spans="2:15" s="64" customFormat="1">
      <c r="B34" s="356"/>
      <c r="C34" s="359"/>
      <c r="D34" s="50" t="s">
        <v>244</v>
      </c>
      <c r="E34" s="159"/>
      <c r="F34" s="159"/>
      <c r="G34" s="73"/>
      <c r="H34" s="73"/>
      <c r="I34" s="73"/>
      <c r="K34" s="207"/>
      <c r="L34" s="232"/>
      <c r="M34" s="232"/>
      <c r="N34" s="207"/>
      <c r="O34" s="229"/>
    </row>
    <row r="35" spans="2:15" s="64" customFormat="1">
      <c r="B35" s="356" t="s">
        <v>163</v>
      </c>
      <c r="C35" s="359" t="s">
        <v>70</v>
      </c>
      <c r="D35" s="50" t="s">
        <v>238</v>
      </c>
      <c r="E35" s="154">
        <v>276</v>
      </c>
      <c r="F35" s="154">
        <f>F36</f>
        <v>77</v>
      </c>
      <c r="G35" s="154">
        <v>556.9</v>
      </c>
      <c r="H35" s="154">
        <f>H36</f>
        <v>696.5</v>
      </c>
      <c r="I35" s="154">
        <f>I36</f>
        <v>551.20000000000005</v>
      </c>
      <c r="J35" s="154">
        <f t="shared" ref="J35:O35" si="6">J36</f>
        <v>0</v>
      </c>
      <c r="K35" s="154">
        <f t="shared" si="6"/>
        <v>435.7</v>
      </c>
      <c r="L35" s="154">
        <f t="shared" si="6"/>
        <v>240.8</v>
      </c>
      <c r="M35" s="154">
        <f t="shared" si="6"/>
        <v>1021.079</v>
      </c>
      <c r="N35" s="154">
        <f t="shared" si="6"/>
        <v>939</v>
      </c>
      <c r="O35" s="154">
        <f t="shared" si="6"/>
        <v>593.6</v>
      </c>
    </row>
    <row r="36" spans="2:15" s="64" customFormat="1" ht="37.5">
      <c r="B36" s="356"/>
      <c r="C36" s="359"/>
      <c r="D36" s="50" t="s">
        <v>270</v>
      </c>
      <c r="E36" s="159">
        <v>276</v>
      </c>
      <c r="F36" s="159">
        <v>77</v>
      </c>
      <c r="G36" s="159">
        <v>556.9</v>
      </c>
      <c r="H36" s="159">
        <v>696.5</v>
      </c>
      <c r="I36" s="159">
        <v>551.20000000000005</v>
      </c>
      <c r="K36" s="223">
        <v>435.7</v>
      </c>
      <c r="L36" s="207">
        <v>240.8</v>
      </c>
      <c r="M36" s="207">
        <v>1021.079</v>
      </c>
      <c r="N36" s="207">
        <v>939</v>
      </c>
      <c r="O36" s="207">
        <v>593.6</v>
      </c>
    </row>
    <row r="37" spans="2:15" s="64" customFormat="1">
      <c r="B37" s="356"/>
      <c r="C37" s="359"/>
      <c r="D37" s="50" t="s">
        <v>244</v>
      </c>
      <c r="E37" s="159"/>
      <c r="F37" s="159"/>
      <c r="G37" s="73"/>
      <c r="H37" s="73"/>
      <c r="I37" s="73"/>
      <c r="K37" s="207"/>
      <c r="L37" s="232"/>
      <c r="M37" s="207"/>
      <c r="N37" s="207"/>
      <c r="O37" s="229"/>
    </row>
    <row r="38" spans="2:15" s="64" customFormat="1">
      <c r="B38" s="356" t="s">
        <v>165</v>
      </c>
      <c r="C38" s="361" t="s">
        <v>75</v>
      </c>
      <c r="D38" s="50" t="s">
        <v>238</v>
      </c>
      <c r="E38" s="154">
        <v>0</v>
      </c>
      <c r="F38" s="154">
        <v>0</v>
      </c>
      <c r="G38" s="154">
        <v>0</v>
      </c>
      <c r="H38" s="154">
        <f>H39</f>
        <v>0</v>
      </c>
      <c r="I38" s="154">
        <f>I39</f>
        <v>0</v>
      </c>
      <c r="J38" s="154">
        <f t="shared" ref="J38:O38" si="7">J39</f>
        <v>0</v>
      </c>
      <c r="K38" s="154">
        <f t="shared" si="7"/>
        <v>0</v>
      </c>
      <c r="L38" s="154">
        <f t="shared" si="7"/>
        <v>0</v>
      </c>
      <c r="M38" s="154">
        <f t="shared" si="7"/>
        <v>0</v>
      </c>
      <c r="N38" s="154">
        <f t="shared" si="7"/>
        <v>0</v>
      </c>
      <c r="O38" s="154">
        <f t="shared" si="7"/>
        <v>0</v>
      </c>
    </row>
    <row r="39" spans="2:15" s="64" customFormat="1" ht="37.5">
      <c r="B39" s="356"/>
      <c r="C39" s="362"/>
      <c r="D39" s="50" t="s">
        <v>270</v>
      </c>
      <c r="E39" s="159">
        <v>0</v>
      </c>
      <c r="F39" s="159">
        <v>0</v>
      </c>
      <c r="G39" s="159">
        <v>0</v>
      </c>
      <c r="H39" s="159">
        <v>0</v>
      </c>
      <c r="I39" s="159">
        <v>0</v>
      </c>
      <c r="K39" s="207">
        <v>0</v>
      </c>
      <c r="L39" s="207">
        <v>0</v>
      </c>
      <c r="M39" s="207">
        <v>0</v>
      </c>
      <c r="N39" s="207">
        <v>0</v>
      </c>
      <c r="O39" s="207">
        <v>0</v>
      </c>
    </row>
    <row r="40" spans="2:15" s="64" customFormat="1">
      <c r="B40" s="356"/>
      <c r="C40" s="363"/>
      <c r="D40" s="50" t="s">
        <v>244</v>
      </c>
      <c r="E40" s="162"/>
      <c r="F40" s="162"/>
      <c r="G40" s="76"/>
      <c r="H40" s="76"/>
      <c r="I40" s="76"/>
      <c r="K40" s="207"/>
      <c r="L40" s="232"/>
      <c r="M40" s="207"/>
      <c r="N40" s="207"/>
      <c r="O40" s="229"/>
    </row>
    <row r="41" spans="2:15" s="64" customFormat="1" ht="18.75" customHeight="1">
      <c r="B41" s="356" t="s">
        <v>76</v>
      </c>
      <c r="C41" s="360" t="s">
        <v>77</v>
      </c>
      <c r="D41" s="50" t="s">
        <v>238</v>
      </c>
      <c r="E41" s="154">
        <f>E42</f>
        <v>3933.3</v>
      </c>
      <c r="F41" s="154">
        <f>F42</f>
        <v>3210</v>
      </c>
      <c r="G41" s="154">
        <f>G42</f>
        <v>9563.4</v>
      </c>
      <c r="H41" s="154">
        <f>H42</f>
        <v>14487</v>
      </c>
      <c r="I41" s="154">
        <f>I42</f>
        <v>34322.300000000003</v>
      </c>
      <c r="J41" s="163">
        <f t="shared" ref="J41:O41" si="8">J42</f>
        <v>0</v>
      </c>
      <c r="K41" s="154">
        <f t="shared" si="8"/>
        <v>31290</v>
      </c>
      <c r="L41" s="154">
        <f t="shared" si="8"/>
        <v>24097.5</v>
      </c>
      <c r="M41" s="154">
        <f t="shared" si="8"/>
        <v>22417.5</v>
      </c>
      <c r="N41" s="154">
        <f t="shared" si="8"/>
        <v>21772.799999999999</v>
      </c>
      <c r="O41" s="154">
        <f t="shared" si="8"/>
        <v>23133.599999999999</v>
      </c>
    </row>
    <row r="42" spans="2:15" s="67" customFormat="1" ht="20.25" customHeight="1">
      <c r="B42" s="356"/>
      <c r="C42" s="360"/>
      <c r="D42" s="50" t="s">
        <v>270</v>
      </c>
      <c r="E42" s="159">
        <v>3933.3</v>
      </c>
      <c r="F42" s="159">
        <v>3210</v>
      </c>
      <c r="G42" s="159">
        <v>9563.4</v>
      </c>
      <c r="H42" s="159">
        <v>14487</v>
      </c>
      <c r="I42" s="159">
        <v>34322.300000000003</v>
      </c>
      <c r="K42" s="223">
        <v>31290</v>
      </c>
      <c r="L42" s="207">
        <v>24097.5</v>
      </c>
      <c r="M42" s="207">
        <v>22417.5</v>
      </c>
      <c r="N42" s="207">
        <v>21772.799999999999</v>
      </c>
      <c r="O42" s="207">
        <v>23133.599999999999</v>
      </c>
    </row>
    <row r="43" spans="2:15" s="67" customFormat="1" ht="17.25" customHeight="1">
      <c r="B43" s="356"/>
      <c r="C43" s="360"/>
      <c r="D43" s="50" t="s">
        <v>244</v>
      </c>
      <c r="E43" s="154"/>
      <c r="F43" s="154"/>
      <c r="G43" s="74"/>
      <c r="H43" s="74"/>
      <c r="I43" s="74"/>
      <c r="K43" s="207"/>
      <c r="L43" s="207"/>
      <c r="M43" s="207"/>
      <c r="N43" s="207"/>
      <c r="O43" s="244"/>
    </row>
    <row r="44" spans="2:15" s="67" customFormat="1" ht="20.25" customHeight="1">
      <c r="B44" s="356" t="s">
        <v>78</v>
      </c>
      <c r="C44" s="360" t="s">
        <v>80</v>
      </c>
      <c r="D44" s="50" t="s">
        <v>238</v>
      </c>
      <c r="E44" s="160">
        <v>23584.5</v>
      </c>
      <c r="F44" s="160">
        <f>F45</f>
        <v>26348</v>
      </c>
      <c r="G44" s="160">
        <f>G45</f>
        <v>23532.7</v>
      </c>
      <c r="H44" s="160">
        <f>H45</f>
        <v>24675.5</v>
      </c>
      <c r="I44" s="160">
        <f>I45</f>
        <v>26495.1</v>
      </c>
      <c r="J44" s="160">
        <f t="shared" ref="J44:O44" si="9">J45</f>
        <v>0</v>
      </c>
      <c r="K44" s="160">
        <f t="shared" si="9"/>
        <v>32463.5</v>
      </c>
      <c r="L44" s="160">
        <f t="shared" si="9"/>
        <v>30166.799999999999</v>
      </c>
      <c r="M44" s="160">
        <f t="shared" si="9"/>
        <v>32627.274000000001</v>
      </c>
      <c r="N44" s="160">
        <f t="shared" si="9"/>
        <v>37675.699999999997</v>
      </c>
      <c r="O44" s="160">
        <f t="shared" si="9"/>
        <v>44582.9</v>
      </c>
    </row>
    <row r="45" spans="2:15" s="67" customFormat="1" ht="19.5" customHeight="1">
      <c r="B45" s="356"/>
      <c r="C45" s="360"/>
      <c r="D45" s="50" t="s">
        <v>270</v>
      </c>
      <c r="E45" s="161">
        <v>23584.5</v>
      </c>
      <c r="F45" s="161">
        <v>26348</v>
      </c>
      <c r="G45" s="161">
        <v>23532.7</v>
      </c>
      <c r="H45" s="161">
        <v>24675.5</v>
      </c>
      <c r="I45" s="161">
        <v>26495.1</v>
      </c>
      <c r="K45" s="223">
        <v>32463.5</v>
      </c>
      <c r="L45" s="207">
        <v>30166.799999999999</v>
      </c>
      <c r="M45" s="207">
        <v>32627.274000000001</v>
      </c>
      <c r="N45" s="207">
        <v>37675.699999999997</v>
      </c>
      <c r="O45" s="207">
        <v>44582.9</v>
      </c>
    </row>
    <row r="46" spans="2:15" s="67" customFormat="1" ht="16.5" customHeight="1">
      <c r="B46" s="356"/>
      <c r="C46" s="360"/>
      <c r="D46" s="50" t="s">
        <v>244</v>
      </c>
      <c r="E46" s="161"/>
      <c r="F46" s="161"/>
      <c r="G46" s="24"/>
      <c r="H46" s="24"/>
      <c r="I46" s="24"/>
      <c r="K46" s="207"/>
      <c r="L46" s="207"/>
      <c r="M46" s="207"/>
      <c r="N46" s="207"/>
      <c r="O46" s="244"/>
    </row>
    <row r="47" spans="2:15" s="67" customFormat="1" ht="19.5" customHeight="1">
      <c r="B47" s="356" t="s">
        <v>202</v>
      </c>
      <c r="C47" s="352" t="s">
        <v>83</v>
      </c>
      <c r="D47" s="50" t="s">
        <v>238</v>
      </c>
      <c r="E47" s="154">
        <f>E48</f>
        <v>13969.28</v>
      </c>
      <c r="F47" s="154">
        <f>F48</f>
        <v>14081</v>
      </c>
      <c r="G47" s="154">
        <f>G48</f>
        <v>7117.1</v>
      </c>
      <c r="H47" s="154">
        <f>H48</f>
        <v>11436.7</v>
      </c>
      <c r="I47" s="154">
        <f>I48</f>
        <v>31357</v>
      </c>
      <c r="J47" s="154">
        <f t="shared" ref="J47:O47" si="10">J48</f>
        <v>0</v>
      </c>
      <c r="K47" s="154">
        <f t="shared" si="10"/>
        <v>24537.7</v>
      </c>
      <c r="L47" s="154">
        <f t="shared" si="10"/>
        <v>6922.9</v>
      </c>
      <c r="M47" s="154">
        <f t="shared" si="10"/>
        <v>41966.095999999998</v>
      </c>
      <c r="N47" s="154">
        <f t="shared" si="10"/>
        <v>36595.5</v>
      </c>
      <c r="O47" s="154">
        <f t="shared" si="10"/>
        <v>24984.7</v>
      </c>
    </row>
    <row r="48" spans="2:15" s="67" customFormat="1" ht="18" customHeight="1">
      <c r="B48" s="356"/>
      <c r="C48" s="353"/>
      <c r="D48" s="50" t="s">
        <v>270</v>
      </c>
      <c r="E48" s="159">
        <v>13969.28</v>
      </c>
      <c r="F48" s="159">
        <v>14081</v>
      </c>
      <c r="G48" s="159">
        <v>7117.1</v>
      </c>
      <c r="H48" s="159">
        <v>11436.7</v>
      </c>
      <c r="I48" s="159">
        <v>31357</v>
      </c>
      <c r="K48" s="223">
        <v>24537.7</v>
      </c>
      <c r="L48" s="207">
        <v>6922.9</v>
      </c>
      <c r="M48" s="207">
        <v>41966.095999999998</v>
      </c>
      <c r="N48" s="207">
        <v>36595.5</v>
      </c>
      <c r="O48" s="207">
        <v>24984.7</v>
      </c>
    </row>
    <row r="49" spans="2:15" s="67" customFormat="1" ht="18.75" customHeight="1">
      <c r="B49" s="356"/>
      <c r="C49" s="354"/>
      <c r="D49" s="50"/>
      <c r="E49" s="159"/>
      <c r="F49" s="159"/>
      <c r="G49" s="73"/>
      <c r="H49" s="73"/>
      <c r="I49" s="73"/>
      <c r="K49" s="207"/>
      <c r="L49" s="207"/>
      <c r="M49" s="207"/>
      <c r="N49" s="207"/>
      <c r="O49" s="244"/>
    </row>
    <row r="50" spans="2:15" s="67" customFormat="1" ht="18.75" customHeight="1">
      <c r="B50" s="356" t="s">
        <v>203</v>
      </c>
      <c r="C50" s="352" t="s">
        <v>228</v>
      </c>
      <c r="D50" s="50" t="s">
        <v>238</v>
      </c>
      <c r="E50" s="154">
        <f>E51</f>
        <v>260</v>
      </c>
      <c r="F50" s="154">
        <f>F51</f>
        <v>270</v>
      </c>
      <c r="G50" s="154">
        <f>G51</f>
        <v>790.1</v>
      </c>
      <c r="H50" s="154">
        <f>H51</f>
        <v>850.2</v>
      </c>
      <c r="I50" s="154">
        <f>I51</f>
        <v>2759</v>
      </c>
      <c r="J50" s="154">
        <f t="shared" ref="J50:O50" si="11">J51</f>
        <v>0</v>
      </c>
      <c r="K50" s="154">
        <f t="shared" si="11"/>
        <v>3937.1</v>
      </c>
      <c r="L50" s="154">
        <f t="shared" si="11"/>
        <v>2490</v>
      </c>
      <c r="M50" s="154">
        <f t="shared" si="11"/>
        <v>7558.62</v>
      </c>
      <c r="N50" s="154">
        <f t="shared" si="11"/>
        <v>7855.3</v>
      </c>
      <c r="O50" s="154">
        <f t="shared" si="11"/>
        <v>5367.6</v>
      </c>
    </row>
    <row r="51" spans="2:15" s="67" customFormat="1" ht="18.75" customHeight="1">
      <c r="B51" s="356"/>
      <c r="C51" s="353"/>
      <c r="D51" s="50" t="s">
        <v>270</v>
      </c>
      <c r="E51" s="159">
        <v>260</v>
      </c>
      <c r="F51" s="159">
        <v>270</v>
      </c>
      <c r="G51" s="159">
        <v>790.1</v>
      </c>
      <c r="H51" s="159">
        <v>850.2</v>
      </c>
      <c r="I51" s="159">
        <v>2759</v>
      </c>
      <c r="K51" s="223">
        <v>3937.1</v>
      </c>
      <c r="L51" s="207">
        <v>2490</v>
      </c>
      <c r="M51" s="207">
        <v>7558.62</v>
      </c>
      <c r="N51" s="207">
        <v>7855.3</v>
      </c>
      <c r="O51" s="207">
        <v>5367.6</v>
      </c>
    </row>
    <row r="52" spans="2:15" s="67" customFormat="1" ht="18.75" customHeight="1">
      <c r="B52" s="356"/>
      <c r="C52" s="354"/>
      <c r="D52" s="50"/>
      <c r="E52" s="159"/>
      <c r="F52" s="159"/>
      <c r="G52" s="73"/>
      <c r="H52" s="73"/>
      <c r="I52" s="73"/>
      <c r="K52" s="207"/>
      <c r="L52" s="207"/>
      <c r="M52" s="207"/>
      <c r="N52" s="207"/>
      <c r="O52" s="244"/>
    </row>
    <row r="53" spans="2:15" s="67" customFormat="1" ht="18.75" customHeight="1">
      <c r="B53" s="356" t="s">
        <v>81</v>
      </c>
      <c r="C53" s="352" t="s">
        <v>142</v>
      </c>
      <c r="D53" s="50" t="s">
        <v>238</v>
      </c>
      <c r="E53" s="154">
        <v>3439.9</v>
      </c>
      <c r="F53" s="154">
        <f>F54</f>
        <v>3905</v>
      </c>
      <c r="G53" s="154">
        <f>G54</f>
        <v>4268.2</v>
      </c>
      <c r="H53" s="154">
        <f>H54</f>
        <v>4428.7</v>
      </c>
      <c r="I53" s="154">
        <f>I54</f>
        <v>7047.8</v>
      </c>
      <c r="J53" s="154">
        <f t="shared" ref="J53:O53" si="12">J54</f>
        <v>0</v>
      </c>
      <c r="K53" s="154">
        <f t="shared" si="12"/>
        <v>7263.8</v>
      </c>
      <c r="L53" s="154">
        <f t="shared" si="12"/>
        <v>8144.2</v>
      </c>
      <c r="M53" s="154">
        <f t="shared" si="12"/>
        <v>8102.0959999999995</v>
      </c>
      <c r="N53" s="154">
        <f t="shared" si="12"/>
        <v>8335</v>
      </c>
      <c r="O53" s="154">
        <f t="shared" si="12"/>
        <v>9417.6</v>
      </c>
    </row>
    <row r="54" spans="2:15" s="67" customFormat="1" ht="18.75" customHeight="1">
      <c r="B54" s="356"/>
      <c r="C54" s="353"/>
      <c r="D54" s="50" t="s">
        <v>270</v>
      </c>
      <c r="E54" s="159">
        <v>3439.9</v>
      </c>
      <c r="F54" s="159">
        <v>3905</v>
      </c>
      <c r="G54" s="159">
        <v>4268.2</v>
      </c>
      <c r="H54" s="159">
        <v>4428.7</v>
      </c>
      <c r="I54" s="159">
        <v>7047.8</v>
      </c>
      <c r="K54" s="223">
        <v>7263.8</v>
      </c>
      <c r="L54" s="207">
        <v>8144.2</v>
      </c>
      <c r="M54" s="207">
        <v>8102.0959999999995</v>
      </c>
      <c r="N54" s="207">
        <v>8335</v>
      </c>
      <c r="O54" s="207">
        <v>9417.6</v>
      </c>
    </row>
    <row r="55" spans="2:15" s="67" customFormat="1" ht="18.75" customHeight="1">
      <c r="B55" s="356"/>
      <c r="C55" s="354"/>
      <c r="D55" s="50"/>
      <c r="E55" s="159"/>
      <c r="F55" s="159"/>
      <c r="G55" s="73"/>
      <c r="H55" s="73"/>
      <c r="I55" s="73"/>
      <c r="K55" s="207"/>
      <c r="L55" s="207"/>
      <c r="M55" s="207"/>
      <c r="N55" s="207"/>
      <c r="O55" s="244"/>
    </row>
    <row r="56" spans="2:15" s="67" customFormat="1" ht="18.75" customHeight="1">
      <c r="B56" s="356" t="s">
        <v>82</v>
      </c>
      <c r="C56" s="352" t="s">
        <v>145</v>
      </c>
      <c r="D56" s="50" t="s">
        <v>238</v>
      </c>
      <c r="E56" s="154">
        <v>205</v>
      </c>
      <c r="F56" s="154">
        <f>F57</f>
        <v>214</v>
      </c>
      <c r="G56" s="154">
        <f>G57</f>
        <v>244.7</v>
      </c>
      <c r="H56" s="154">
        <f>H57</f>
        <v>277</v>
      </c>
      <c r="I56" s="154">
        <f>I57</f>
        <v>277</v>
      </c>
      <c r="J56" s="154">
        <f t="shared" ref="J56:O56" si="13">J57</f>
        <v>0</v>
      </c>
      <c r="K56" s="154">
        <f t="shared" si="13"/>
        <v>346.2</v>
      </c>
      <c r="L56" s="154">
        <f t="shared" si="13"/>
        <v>360.4</v>
      </c>
      <c r="M56" s="154">
        <f t="shared" si="13"/>
        <v>406.12</v>
      </c>
      <c r="N56" s="154">
        <f t="shared" si="13"/>
        <v>441</v>
      </c>
      <c r="O56" s="154">
        <f t="shared" si="13"/>
        <v>528.70000000000005</v>
      </c>
    </row>
    <row r="57" spans="2:15" s="67" customFormat="1" ht="18.75" customHeight="1">
      <c r="B57" s="356"/>
      <c r="C57" s="353"/>
      <c r="D57" s="50" t="s">
        <v>270</v>
      </c>
      <c r="E57" s="159">
        <v>205</v>
      </c>
      <c r="F57" s="159">
        <v>214</v>
      </c>
      <c r="G57" s="159">
        <v>244.7</v>
      </c>
      <c r="H57" s="159">
        <v>277</v>
      </c>
      <c r="I57" s="159">
        <v>277</v>
      </c>
      <c r="K57" s="223">
        <v>346.2</v>
      </c>
      <c r="L57" s="207">
        <v>360.4</v>
      </c>
      <c r="M57" s="207">
        <v>406.12</v>
      </c>
      <c r="N57" s="207">
        <v>441</v>
      </c>
      <c r="O57" s="207">
        <v>528.70000000000005</v>
      </c>
    </row>
    <row r="58" spans="2:15" s="67" customFormat="1" ht="18.75" customHeight="1">
      <c r="B58" s="356"/>
      <c r="C58" s="354"/>
      <c r="D58" s="50"/>
      <c r="E58" s="159"/>
      <c r="F58" s="159"/>
      <c r="G58" s="73"/>
      <c r="H58" s="73"/>
      <c r="I58" s="73"/>
      <c r="K58" s="207"/>
      <c r="L58" s="207"/>
      <c r="M58" s="207"/>
      <c r="N58" s="207"/>
      <c r="O58" s="244"/>
    </row>
    <row r="59" spans="2:15" s="67" customFormat="1" ht="18.75" customHeight="1">
      <c r="B59" s="356" t="s">
        <v>141</v>
      </c>
      <c r="C59" s="352" t="s">
        <v>146</v>
      </c>
      <c r="D59" s="50" t="s">
        <v>238</v>
      </c>
      <c r="E59" s="154">
        <v>0</v>
      </c>
      <c r="F59" s="154">
        <v>0</v>
      </c>
      <c r="G59" s="154">
        <v>0</v>
      </c>
      <c r="H59" s="154">
        <f>H60</f>
        <v>0</v>
      </c>
      <c r="I59" s="154">
        <f>I60</f>
        <v>0</v>
      </c>
      <c r="J59" s="154">
        <f t="shared" ref="J59:O59" si="14">J60</f>
        <v>0</v>
      </c>
      <c r="K59" s="154">
        <f t="shared" si="14"/>
        <v>0</v>
      </c>
      <c r="L59" s="154">
        <f t="shared" si="14"/>
        <v>0</v>
      </c>
      <c r="M59" s="154">
        <f t="shared" si="14"/>
        <v>0</v>
      </c>
      <c r="N59" s="154">
        <f t="shared" si="14"/>
        <v>0</v>
      </c>
      <c r="O59" s="154">
        <f t="shared" si="14"/>
        <v>0</v>
      </c>
    </row>
    <row r="60" spans="2:15" s="67" customFormat="1" ht="18.75" customHeight="1">
      <c r="B60" s="356"/>
      <c r="C60" s="355"/>
      <c r="D60" s="50" t="s">
        <v>270</v>
      </c>
      <c r="E60" s="159">
        <v>0</v>
      </c>
      <c r="F60" s="159">
        <v>0</v>
      </c>
      <c r="G60" s="159">
        <v>0</v>
      </c>
      <c r="H60" s="159">
        <v>0</v>
      </c>
      <c r="I60" s="159">
        <v>0</v>
      </c>
      <c r="K60" s="207">
        <v>0</v>
      </c>
      <c r="L60" s="207">
        <v>0</v>
      </c>
      <c r="M60" s="207">
        <v>0</v>
      </c>
      <c r="N60" s="207">
        <v>0</v>
      </c>
      <c r="O60" s="244"/>
    </row>
    <row r="61" spans="2:15" s="67" customFormat="1" ht="18.75" customHeight="1">
      <c r="B61" s="356"/>
      <c r="C61" s="315"/>
      <c r="D61" s="50"/>
      <c r="E61" s="159"/>
      <c r="F61" s="159"/>
      <c r="G61" s="73"/>
      <c r="H61" s="73"/>
      <c r="I61" s="73"/>
      <c r="K61" s="207"/>
      <c r="L61" s="207"/>
      <c r="M61" s="207"/>
      <c r="N61" s="207"/>
      <c r="O61" s="244"/>
    </row>
    <row r="62" spans="2:15" s="67" customFormat="1" ht="18.75" customHeight="1">
      <c r="B62" s="356" t="s">
        <v>143</v>
      </c>
      <c r="C62" s="326" t="s">
        <v>149</v>
      </c>
      <c r="D62" s="50" t="s">
        <v>238</v>
      </c>
      <c r="E62" s="154">
        <v>0</v>
      </c>
      <c r="F62" s="154">
        <v>0</v>
      </c>
      <c r="G62" s="154">
        <v>0</v>
      </c>
      <c r="H62" s="154">
        <f>H63</f>
        <v>0</v>
      </c>
      <c r="I62" s="154">
        <f>I63</f>
        <v>0</v>
      </c>
      <c r="J62" s="154">
        <f t="shared" ref="J62:O62" si="15">J63</f>
        <v>0</v>
      </c>
      <c r="K62" s="154">
        <f t="shared" si="15"/>
        <v>0</v>
      </c>
      <c r="L62" s="154">
        <f t="shared" si="15"/>
        <v>0</v>
      </c>
      <c r="M62" s="154">
        <f t="shared" si="15"/>
        <v>0</v>
      </c>
      <c r="N62" s="154">
        <f t="shared" si="15"/>
        <v>0</v>
      </c>
      <c r="O62" s="154">
        <f t="shared" si="15"/>
        <v>0</v>
      </c>
    </row>
    <row r="63" spans="2:15" s="67" customFormat="1" ht="18.75" customHeight="1">
      <c r="B63" s="356"/>
      <c r="C63" s="327"/>
      <c r="D63" s="50" t="s">
        <v>270</v>
      </c>
      <c r="E63" s="159">
        <v>0</v>
      </c>
      <c r="F63" s="159">
        <v>0</v>
      </c>
      <c r="G63" s="159">
        <v>0</v>
      </c>
      <c r="H63" s="159">
        <v>0</v>
      </c>
      <c r="I63" s="159">
        <v>0</v>
      </c>
      <c r="K63" s="207">
        <v>0</v>
      </c>
      <c r="L63" s="207">
        <v>0</v>
      </c>
      <c r="M63" s="207">
        <v>0</v>
      </c>
      <c r="N63" s="207">
        <v>0</v>
      </c>
      <c r="O63" s="244"/>
    </row>
    <row r="64" spans="2:15" s="67" customFormat="1" ht="18.75" customHeight="1">
      <c r="B64" s="356"/>
      <c r="C64" s="328"/>
      <c r="D64" s="50"/>
      <c r="E64" s="159"/>
      <c r="F64" s="159"/>
      <c r="G64" s="73"/>
      <c r="H64" s="73"/>
      <c r="I64" s="73"/>
      <c r="K64" s="207"/>
      <c r="L64" s="207"/>
      <c r="M64" s="207"/>
      <c r="N64" s="207"/>
      <c r="O64" s="244"/>
    </row>
    <row r="65" spans="2:15" s="67" customFormat="1" ht="18.75" customHeight="1">
      <c r="B65" s="349" t="s">
        <v>144</v>
      </c>
      <c r="C65" s="326" t="s">
        <v>217</v>
      </c>
      <c r="D65" s="50" t="s">
        <v>238</v>
      </c>
      <c r="E65" s="154">
        <v>8669.7000000000007</v>
      </c>
      <c r="F65" s="154">
        <f>F66</f>
        <v>11447</v>
      </c>
      <c r="G65" s="154">
        <f>G66</f>
        <v>10626.5</v>
      </c>
      <c r="H65" s="154">
        <f>H66</f>
        <v>11886.3</v>
      </c>
      <c r="I65" s="154">
        <f>I66</f>
        <v>16629.8</v>
      </c>
      <c r="J65" s="154">
        <f t="shared" ref="J65:O65" si="16">J66</f>
        <v>0</v>
      </c>
      <c r="K65" s="154">
        <f t="shared" si="16"/>
        <v>19424.900000000001</v>
      </c>
      <c r="L65" s="154">
        <f t="shared" si="16"/>
        <v>23575.3</v>
      </c>
      <c r="M65" s="154">
        <f t="shared" si="16"/>
        <v>22562.857</v>
      </c>
      <c r="N65" s="154">
        <f t="shared" si="16"/>
        <v>26735.8</v>
      </c>
      <c r="O65" s="154">
        <f t="shared" si="16"/>
        <v>33970.199999999997</v>
      </c>
    </row>
    <row r="66" spans="2:15" s="67" customFormat="1" ht="18.75" customHeight="1">
      <c r="B66" s="350"/>
      <c r="C66" s="357"/>
      <c r="D66" s="50" t="s">
        <v>270</v>
      </c>
      <c r="E66" s="159">
        <v>8669.7000000000007</v>
      </c>
      <c r="F66" s="159">
        <v>11447</v>
      </c>
      <c r="G66" s="159">
        <v>10626.5</v>
      </c>
      <c r="H66" s="159">
        <v>11886.3</v>
      </c>
      <c r="I66" s="159">
        <v>16629.8</v>
      </c>
      <c r="K66" s="223">
        <v>19424.900000000001</v>
      </c>
      <c r="L66" s="207">
        <v>23575.3</v>
      </c>
      <c r="M66" s="207">
        <v>22562.857</v>
      </c>
      <c r="N66" s="207">
        <v>26735.8</v>
      </c>
      <c r="O66" s="207">
        <v>33970.199999999997</v>
      </c>
    </row>
    <row r="67" spans="2:15" s="67" customFormat="1" ht="18.75" customHeight="1">
      <c r="B67" s="351"/>
      <c r="C67" s="358"/>
      <c r="D67" s="50"/>
      <c r="E67" s="164"/>
      <c r="F67" s="159"/>
      <c r="G67" s="73"/>
      <c r="H67" s="73"/>
      <c r="I67" s="73"/>
      <c r="K67" s="207"/>
      <c r="L67" s="207"/>
      <c r="M67" s="207"/>
      <c r="N67" s="207"/>
      <c r="O67" s="244"/>
    </row>
    <row r="68" spans="2:15" s="67" customFormat="1" ht="18.75" customHeight="1">
      <c r="B68" s="349" t="s">
        <v>147</v>
      </c>
      <c r="C68" s="326" t="s">
        <v>218</v>
      </c>
      <c r="D68" s="50" t="s">
        <v>238</v>
      </c>
      <c r="E68" s="174">
        <f>E69</f>
        <v>0</v>
      </c>
      <c r="F68" s="172">
        <f>F69</f>
        <v>0</v>
      </c>
      <c r="G68" s="154">
        <v>0</v>
      </c>
      <c r="H68" s="154">
        <f>H69</f>
        <v>0</v>
      </c>
      <c r="I68" s="154">
        <f>I69</f>
        <v>0</v>
      </c>
      <c r="J68" s="154">
        <f t="shared" ref="J68:O68" si="17">J69</f>
        <v>0</v>
      </c>
      <c r="K68" s="154">
        <f t="shared" si="17"/>
        <v>0</v>
      </c>
      <c r="L68" s="154">
        <f t="shared" si="17"/>
        <v>0</v>
      </c>
      <c r="M68" s="154">
        <f t="shared" si="17"/>
        <v>0</v>
      </c>
      <c r="N68" s="154">
        <f t="shared" si="17"/>
        <v>0</v>
      </c>
      <c r="O68" s="154">
        <f t="shared" si="17"/>
        <v>0</v>
      </c>
    </row>
    <row r="69" spans="2:15" s="67" customFormat="1" ht="18.75" customHeight="1">
      <c r="B69" s="350"/>
      <c r="C69" s="327"/>
      <c r="D69" s="50" t="s">
        <v>270</v>
      </c>
      <c r="E69" s="173">
        <v>0</v>
      </c>
      <c r="F69" s="159">
        <v>0</v>
      </c>
      <c r="G69" s="159">
        <v>0</v>
      </c>
      <c r="H69" s="159">
        <v>0</v>
      </c>
      <c r="I69" s="159">
        <v>0</v>
      </c>
      <c r="K69" s="207">
        <v>0</v>
      </c>
      <c r="L69" s="207">
        <v>0</v>
      </c>
      <c r="M69" s="207">
        <v>0</v>
      </c>
      <c r="N69" s="207">
        <v>0</v>
      </c>
      <c r="O69" s="244"/>
    </row>
    <row r="70" spans="2:15" s="67" customFormat="1" ht="18.75" customHeight="1">
      <c r="B70" s="351"/>
      <c r="C70" s="328"/>
      <c r="D70" s="50"/>
      <c r="E70" s="159"/>
      <c r="F70" s="159"/>
      <c r="G70" s="73"/>
      <c r="H70" s="73"/>
      <c r="I70" s="73"/>
      <c r="K70" s="207"/>
      <c r="L70" s="207"/>
      <c r="M70" s="207"/>
      <c r="N70" s="207"/>
      <c r="O70" s="244"/>
    </row>
    <row r="71" spans="2:15" s="67" customFormat="1" ht="18.75" customHeight="1">
      <c r="B71" s="349" t="s">
        <v>148</v>
      </c>
      <c r="C71" s="352" t="s">
        <v>152</v>
      </c>
      <c r="D71" s="50" t="s">
        <v>238</v>
      </c>
      <c r="E71" s="154">
        <v>0</v>
      </c>
      <c r="F71" s="154">
        <f>F72</f>
        <v>0</v>
      </c>
      <c r="G71" s="154">
        <v>0</v>
      </c>
      <c r="H71" s="154">
        <f>H72</f>
        <v>0</v>
      </c>
      <c r="I71" s="154">
        <f>I72</f>
        <v>0</v>
      </c>
      <c r="J71" s="154">
        <f t="shared" ref="J71:O71" si="18">J72</f>
        <v>0</v>
      </c>
      <c r="K71" s="154">
        <f t="shared" si="18"/>
        <v>0</v>
      </c>
      <c r="L71" s="154">
        <f t="shared" si="18"/>
        <v>0</v>
      </c>
      <c r="M71" s="154">
        <f t="shared" si="18"/>
        <v>0</v>
      </c>
      <c r="N71" s="154">
        <f t="shared" si="18"/>
        <v>0</v>
      </c>
      <c r="O71" s="154">
        <f t="shared" si="18"/>
        <v>0</v>
      </c>
    </row>
    <row r="72" spans="2:15" s="67" customFormat="1" ht="18.75" customHeight="1">
      <c r="B72" s="350"/>
      <c r="C72" s="353"/>
      <c r="D72" s="50" t="s">
        <v>270</v>
      </c>
      <c r="E72" s="159">
        <v>0</v>
      </c>
      <c r="F72" s="159">
        <v>0</v>
      </c>
      <c r="G72" s="159">
        <v>0</v>
      </c>
      <c r="H72" s="159">
        <v>0</v>
      </c>
      <c r="I72" s="159">
        <v>0</v>
      </c>
      <c r="K72" s="207">
        <v>0</v>
      </c>
      <c r="L72" s="207">
        <v>0</v>
      </c>
      <c r="M72" s="207">
        <v>0</v>
      </c>
      <c r="N72" s="207">
        <v>0</v>
      </c>
      <c r="O72" s="244"/>
    </row>
    <row r="73" spans="2:15" s="67" customFormat="1" ht="18.75" customHeight="1">
      <c r="B73" s="351"/>
      <c r="C73" s="354"/>
      <c r="D73" s="50"/>
      <c r="E73" s="159"/>
      <c r="F73" s="159"/>
      <c r="G73" s="73"/>
      <c r="H73" s="73"/>
      <c r="I73" s="73"/>
      <c r="K73" s="207"/>
      <c r="L73" s="207"/>
      <c r="M73" s="207"/>
      <c r="N73" s="207"/>
      <c r="O73" s="244"/>
    </row>
    <row r="74" spans="2:15" s="67" customFormat="1" ht="18.75" customHeight="1">
      <c r="B74" s="349" t="s">
        <v>150</v>
      </c>
      <c r="C74" s="352" t="s">
        <v>185</v>
      </c>
      <c r="D74" s="50" t="s">
        <v>238</v>
      </c>
      <c r="E74" s="154">
        <v>0</v>
      </c>
      <c r="F74" s="154">
        <f>F75</f>
        <v>1251</v>
      </c>
      <c r="G74" s="154">
        <f>G75</f>
        <v>2119.5</v>
      </c>
      <c r="H74" s="154">
        <f>H75</f>
        <v>0</v>
      </c>
      <c r="I74" s="154">
        <f>I75</f>
        <v>0</v>
      </c>
      <c r="J74" s="154">
        <f t="shared" ref="J74:O74" si="19">J75</f>
        <v>0</v>
      </c>
      <c r="K74" s="154">
        <f t="shared" si="19"/>
        <v>0</v>
      </c>
      <c r="L74" s="154">
        <f t="shared" si="19"/>
        <v>0</v>
      </c>
      <c r="M74" s="154">
        <f t="shared" si="19"/>
        <v>0</v>
      </c>
      <c r="N74" s="154">
        <f t="shared" si="19"/>
        <v>0</v>
      </c>
      <c r="O74" s="154">
        <f t="shared" si="19"/>
        <v>0</v>
      </c>
    </row>
    <row r="75" spans="2:15" s="67" customFormat="1" ht="18.75" customHeight="1">
      <c r="B75" s="350"/>
      <c r="C75" s="355"/>
      <c r="D75" s="50" t="s">
        <v>270</v>
      </c>
      <c r="E75" s="159">
        <v>0</v>
      </c>
      <c r="F75" s="159">
        <v>1251</v>
      </c>
      <c r="G75" s="159">
        <v>2119.5</v>
      </c>
      <c r="H75" s="159">
        <v>0</v>
      </c>
      <c r="I75" s="159">
        <v>0</v>
      </c>
      <c r="K75" s="207">
        <v>0</v>
      </c>
      <c r="L75" s="207">
        <v>0</v>
      </c>
      <c r="M75" s="207">
        <v>0</v>
      </c>
      <c r="N75" s="207">
        <v>0</v>
      </c>
      <c r="O75" s="244"/>
    </row>
    <row r="76" spans="2:15" s="67" customFormat="1" ht="18.75" customHeight="1">
      <c r="B76" s="351"/>
      <c r="C76" s="315"/>
      <c r="D76" s="50"/>
      <c r="E76" s="158"/>
      <c r="F76" s="159"/>
      <c r="G76" s="73"/>
      <c r="H76" s="73"/>
      <c r="I76" s="73"/>
      <c r="K76" s="207"/>
      <c r="L76" s="207"/>
      <c r="M76" s="207"/>
      <c r="N76" s="207"/>
      <c r="O76" s="244"/>
    </row>
    <row r="77" spans="2:15" s="67" customFormat="1" ht="18.75" customHeight="1">
      <c r="B77" s="349" t="s">
        <v>284</v>
      </c>
      <c r="C77" s="326" t="s">
        <v>278</v>
      </c>
      <c r="D77" s="50" t="s">
        <v>238</v>
      </c>
      <c r="E77" s="154">
        <f>E78</f>
        <v>0</v>
      </c>
      <c r="F77" s="154">
        <f>F78</f>
        <v>0</v>
      </c>
      <c r="G77" s="154">
        <v>0</v>
      </c>
      <c r="H77" s="154">
        <f>H78</f>
        <v>0</v>
      </c>
      <c r="I77" s="154">
        <f>I78</f>
        <v>0</v>
      </c>
      <c r="J77" s="154">
        <f t="shared" ref="J77:O77" si="20">J78</f>
        <v>0</v>
      </c>
      <c r="K77" s="154">
        <f t="shared" si="20"/>
        <v>36.5</v>
      </c>
      <c r="L77" s="154">
        <f t="shared" si="20"/>
        <v>0</v>
      </c>
      <c r="M77" s="154">
        <f t="shared" si="20"/>
        <v>0</v>
      </c>
      <c r="N77" s="154">
        <f t="shared" si="20"/>
        <v>0</v>
      </c>
      <c r="O77" s="154">
        <f t="shared" si="20"/>
        <v>0</v>
      </c>
    </row>
    <row r="78" spans="2:15" s="67" customFormat="1" ht="18.75" customHeight="1">
      <c r="B78" s="350"/>
      <c r="C78" s="355"/>
      <c r="D78" s="50" t="s">
        <v>270</v>
      </c>
      <c r="E78" s="158">
        <v>0</v>
      </c>
      <c r="F78" s="159">
        <v>0</v>
      </c>
      <c r="G78" s="159">
        <v>0</v>
      </c>
      <c r="H78" s="159">
        <v>0</v>
      </c>
      <c r="I78" s="159">
        <v>0</v>
      </c>
      <c r="K78" s="223">
        <v>36.5</v>
      </c>
      <c r="L78" s="207">
        <v>0</v>
      </c>
      <c r="M78" s="207">
        <v>0</v>
      </c>
      <c r="N78" s="207">
        <v>0</v>
      </c>
      <c r="O78" s="244"/>
    </row>
    <row r="79" spans="2:15" s="67" customFormat="1" ht="18.75" customHeight="1">
      <c r="B79" s="350"/>
      <c r="C79" s="355"/>
      <c r="D79" s="50"/>
      <c r="E79" s="158"/>
      <c r="F79" s="159"/>
      <c r="G79" s="73"/>
      <c r="H79" s="73"/>
      <c r="I79" s="73"/>
      <c r="K79" s="207"/>
      <c r="L79" s="207"/>
      <c r="M79" s="207"/>
      <c r="N79" s="207"/>
      <c r="O79" s="244"/>
    </row>
    <row r="80" spans="2:15" s="67" customFormat="1" ht="19.5" customHeight="1">
      <c r="B80" s="316" t="s">
        <v>285</v>
      </c>
      <c r="C80" s="326" t="s">
        <v>279</v>
      </c>
      <c r="D80" s="50" t="s">
        <v>238</v>
      </c>
      <c r="E80" s="154">
        <f>E81</f>
        <v>0</v>
      </c>
      <c r="F80" s="154">
        <f>F81</f>
        <v>0</v>
      </c>
      <c r="G80" s="154">
        <v>0</v>
      </c>
      <c r="H80" s="154">
        <f>H81</f>
        <v>0</v>
      </c>
      <c r="I80" s="154">
        <f>I81</f>
        <v>0</v>
      </c>
      <c r="J80" s="154">
        <f t="shared" ref="J80:O80" si="21">J81</f>
        <v>0</v>
      </c>
      <c r="K80" s="154">
        <f t="shared" si="21"/>
        <v>0</v>
      </c>
      <c r="L80" s="154">
        <f t="shared" si="21"/>
        <v>0</v>
      </c>
      <c r="M80" s="154">
        <f t="shared" si="21"/>
        <v>0</v>
      </c>
      <c r="N80" s="154">
        <f t="shared" si="21"/>
        <v>0</v>
      </c>
      <c r="O80" s="154">
        <f t="shared" si="21"/>
        <v>0</v>
      </c>
    </row>
    <row r="81" spans="2:15" s="67" customFormat="1" ht="17.25" customHeight="1">
      <c r="B81" s="324"/>
      <c r="C81" s="327"/>
      <c r="D81" s="50" t="s">
        <v>270</v>
      </c>
      <c r="E81" s="73">
        <v>0</v>
      </c>
      <c r="F81" s="159">
        <v>0</v>
      </c>
      <c r="G81" s="159">
        <v>0</v>
      </c>
      <c r="H81" s="159">
        <v>0</v>
      </c>
      <c r="I81" s="159">
        <v>0</v>
      </c>
      <c r="K81" s="207">
        <v>0</v>
      </c>
      <c r="L81" s="207">
        <v>0</v>
      </c>
      <c r="M81" s="207">
        <v>0</v>
      </c>
      <c r="N81" s="207">
        <v>0</v>
      </c>
      <c r="O81" s="244"/>
    </row>
    <row r="82" spans="2:15" s="67" customFormat="1" ht="17.25" customHeight="1">
      <c r="B82" s="325"/>
      <c r="C82" s="328"/>
      <c r="D82" s="50"/>
      <c r="E82" s="73"/>
      <c r="F82" s="159"/>
      <c r="G82" s="73"/>
      <c r="H82" s="73"/>
      <c r="I82" s="73"/>
      <c r="K82" s="207"/>
      <c r="L82" s="207"/>
      <c r="M82" s="207"/>
      <c r="N82" s="207"/>
      <c r="O82" s="244"/>
    </row>
    <row r="83" spans="2:15" s="67" customFormat="1" ht="18.75" customHeight="1">
      <c r="B83" s="316" t="s">
        <v>286</v>
      </c>
      <c r="C83" s="326" t="s">
        <v>280</v>
      </c>
      <c r="D83" s="50" t="s">
        <v>238</v>
      </c>
      <c r="E83" s="154">
        <f>E84</f>
        <v>0</v>
      </c>
      <c r="F83" s="154">
        <f>F84</f>
        <v>0</v>
      </c>
      <c r="G83" s="154">
        <v>150</v>
      </c>
      <c r="H83" s="154">
        <f>H84</f>
        <v>0</v>
      </c>
      <c r="I83" s="154">
        <f>I84</f>
        <v>0</v>
      </c>
      <c r="J83" s="154">
        <f t="shared" ref="J83:O83" si="22">J84</f>
        <v>0</v>
      </c>
      <c r="K83" s="154">
        <f t="shared" si="22"/>
        <v>0</v>
      </c>
      <c r="L83" s="154">
        <f t="shared" si="22"/>
        <v>0</v>
      </c>
      <c r="M83" s="154">
        <f t="shared" si="22"/>
        <v>0</v>
      </c>
      <c r="N83" s="154">
        <f t="shared" si="22"/>
        <v>0</v>
      </c>
      <c r="O83" s="154">
        <f t="shared" si="22"/>
        <v>0</v>
      </c>
    </row>
    <row r="84" spans="2:15" s="67" customFormat="1" ht="18" customHeight="1">
      <c r="B84" s="324"/>
      <c r="C84" s="327"/>
      <c r="D84" s="50" t="s">
        <v>270</v>
      </c>
      <c r="E84" s="159">
        <v>0</v>
      </c>
      <c r="F84" s="159">
        <v>0</v>
      </c>
      <c r="G84" s="159">
        <v>150</v>
      </c>
      <c r="H84" s="159">
        <v>0</v>
      </c>
      <c r="I84" s="159">
        <v>0</v>
      </c>
      <c r="K84" s="207">
        <v>0</v>
      </c>
      <c r="L84" s="207">
        <v>0</v>
      </c>
      <c r="M84" s="207">
        <v>0</v>
      </c>
      <c r="N84" s="207">
        <v>0</v>
      </c>
      <c r="O84" s="244"/>
    </row>
    <row r="85" spans="2:15" s="67" customFormat="1" ht="18" customHeight="1">
      <c r="B85" s="325"/>
      <c r="C85" s="328"/>
      <c r="D85" s="50"/>
      <c r="E85" s="73"/>
      <c r="F85" s="159"/>
      <c r="G85" s="73"/>
      <c r="H85" s="73"/>
      <c r="I85" s="73"/>
      <c r="K85" s="207"/>
      <c r="L85" s="207"/>
      <c r="M85" s="207"/>
      <c r="N85" s="207"/>
      <c r="O85" s="244"/>
    </row>
    <row r="86" spans="2:15" s="67" customFormat="1" ht="17.25" customHeight="1">
      <c r="B86" s="316" t="s">
        <v>287</v>
      </c>
      <c r="C86" s="326" t="s">
        <v>281</v>
      </c>
      <c r="D86" s="50" t="s">
        <v>238</v>
      </c>
      <c r="E86" s="154">
        <f>E87</f>
        <v>0</v>
      </c>
      <c r="F86" s="154">
        <f>F87</f>
        <v>0</v>
      </c>
      <c r="G86" s="154">
        <v>0</v>
      </c>
      <c r="H86" s="154">
        <f>H87</f>
        <v>0</v>
      </c>
      <c r="I86" s="154">
        <v>0</v>
      </c>
      <c r="J86" s="154">
        <v>0</v>
      </c>
      <c r="K86" s="154">
        <v>0</v>
      </c>
      <c r="L86" s="154">
        <v>0</v>
      </c>
      <c r="M86" s="154">
        <v>0</v>
      </c>
      <c r="N86" s="154">
        <v>0</v>
      </c>
      <c r="O86" s="154">
        <v>0</v>
      </c>
    </row>
    <row r="87" spans="2:15" s="67" customFormat="1" ht="16.5" customHeight="1">
      <c r="B87" s="324"/>
      <c r="C87" s="327"/>
      <c r="D87" s="50" t="s">
        <v>270</v>
      </c>
      <c r="E87" s="159">
        <v>0</v>
      </c>
      <c r="F87" s="159">
        <v>0</v>
      </c>
      <c r="G87" s="159">
        <v>0</v>
      </c>
      <c r="H87" s="159">
        <v>0</v>
      </c>
      <c r="I87" s="159">
        <v>0</v>
      </c>
      <c r="K87" s="207">
        <v>0</v>
      </c>
      <c r="L87" s="207">
        <v>0</v>
      </c>
      <c r="M87" s="207">
        <v>0</v>
      </c>
      <c r="N87" s="207">
        <v>0</v>
      </c>
      <c r="O87" s="244"/>
    </row>
    <row r="88" spans="2:15" s="67" customFormat="1" ht="15.75" customHeight="1">
      <c r="B88" s="325"/>
      <c r="C88" s="328"/>
      <c r="D88" s="50"/>
      <c r="E88" s="73"/>
      <c r="F88" s="159"/>
      <c r="G88" s="73"/>
      <c r="H88" s="73"/>
      <c r="I88" s="73"/>
      <c r="K88" s="207"/>
      <c r="L88" s="207"/>
      <c r="M88" s="207"/>
      <c r="N88" s="207"/>
      <c r="O88" s="244"/>
    </row>
    <row r="89" spans="2:15" s="67" customFormat="1" ht="17.25" customHeight="1">
      <c r="B89" s="316" t="s">
        <v>288</v>
      </c>
      <c r="C89" s="326" t="s">
        <v>282</v>
      </c>
      <c r="D89" s="50" t="s">
        <v>238</v>
      </c>
      <c r="E89" s="154">
        <f>E90</f>
        <v>0</v>
      </c>
      <c r="F89" s="154">
        <f>F90</f>
        <v>0</v>
      </c>
      <c r="G89" s="154">
        <v>0</v>
      </c>
      <c r="H89" s="154">
        <f>H90</f>
        <v>0</v>
      </c>
      <c r="I89" s="154">
        <f>I90</f>
        <v>121.2</v>
      </c>
      <c r="J89" s="154">
        <f t="shared" ref="J89:O89" si="23">J90</f>
        <v>0</v>
      </c>
      <c r="K89" s="154">
        <f t="shared" si="23"/>
        <v>0</v>
      </c>
      <c r="L89" s="154">
        <f t="shared" si="23"/>
        <v>0</v>
      </c>
      <c r="M89" s="154">
        <f t="shared" si="23"/>
        <v>0</v>
      </c>
      <c r="N89" s="154">
        <f t="shared" si="23"/>
        <v>0</v>
      </c>
      <c r="O89" s="154">
        <f t="shared" si="23"/>
        <v>0</v>
      </c>
    </row>
    <row r="90" spans="2:15" s="67" customFormat="1" ht="18.75" customHeight="1">
      <c r="B90" s="324"/>
      <c r="C90" s="327"/>
      <c r="D90" s="50" t="s">
        <v>270</v>
      </c>
      <c r="E90" s="159">
        <v>0</v>
      </c>
      <c r="F90" s="159">
        <v>0</v>
      </c>
      <c r="G90" s="159">
        <v>0</v>
      </c>
      <c r="H90" s="159">
        <v>0</v>
      </c>
      <c r="I90" s="159">
        <v>121.2</v>
      </c>
      <c r="K90" s="207">
        <v>0</v>
      </c>
      <c r="L90" s="207">
        <v>0</v>
      </c>
      <c r="M90" s="207">
        <v>0</v>
      </c>
      <c r="N90" s="207">
        <v>0</v>
      </c>
      <c r="O90" s="244"/>
    </row>
    <row r="91" spans="2:15" s="67" customFormat="1" ht="18.75" customHeight="1">
      <c r="B91" s="325"/>
      <c r="C91" s="328"/>
      <c r="D91" s="50"/>
      <c r="E91" s="73"/>
      <c r="F91" s="159"/>
      <c r="G91" s="73"/>
      <c r="H91" s="73"/>
      <c r="I91" s="73"/>
      <c r="K91" s="207"/>
      <c r="L91" s="207"/>
      <c r="M91" s="207"/>
      <c r="N91" s="207"/>
      <c r="O91" s="244"/>
    </row>
    <row r="92" spans="2:15" ht="19.5" customHeight="1">
      <c r="B92" s="316" t="s">
        <v>289</v>
      </c>
      <c r="C92" s="338" t="s">
        <v>283</v>
      </c>
      <c r="D92" s="50" t="s">
        <v>238</v>
      </c>
      <c r="E92" s="175">
        <f>E93</f>
        <v>0</v>
      </c>
      <c r="F92" s="175">
        <f>F93</f>
        <v>0</v>
      </c>
      <c r="G92" s="175">
        <v>6.5</v>
      </c>
      <c r="H92" s="175">
        <f>H93</f>
        <v>0</v>
      </c>
      <c r="I92" s="175">
        <f>I93</f>
        <v>30</v>
      </c>
      <c r="J92" s="175">
        <f t="shared" ref="J92:O92" si="24">J93</f>
        <v>0</v>
      </c>
      <c r="K92" s="175">
        <f t="shared" si="24"/>
        <v>0</v>
      </c>
      <c r="L92" s="175">
        <f t="shared" si="24"/>
        <v>0</v>
      </c>
      <c r="M92" s="175">
        <f t="shared" si="24"/>
        <v>16</v>
      </c>
      <c r="N92" s="175">
        <f t="shared" si="24"/>
        <v>16</v>
      </c>
      <c r="O92" s="175">
        <f t="shared" si="24"/>
        <v>0</v>
      </c>
    </row>
    <row r="93" spans="2:15" ht="18" customHeight="1">
      <c r="B93" s="317"/>
      <c r="C93" s="339"/>
      <c r="D93" s="50" t="s">
        <v>270</v>
      </c>
      <c r="E93" s="171">
        <v>0</v>
      </c>
      <c r="F93" s="171">
        <v>0</v>
      </c>
      <c r="G93" s="171">
        <v>6.5</v>
      </c>
      <c r="H93" s="171">
        <v>0</v>
      </c>
      <c r="I93" s="171">
        <v>30</v>
      </c>
      <c r="J93" s="25"/>
      <c r="K93" s="207">
        <v>0</v>
      </c>
      <c r="L93" s="233">
        <v>0</v>
      </c>
      <c r="M93" s="246">
        <v>16</v>
      </c>
      <c r="N93" s="233">
        <v>16</v>
      </c>
      <c r="O93" s="230"/>
    </row>
    <row r="94" spans="2:15" ht="17.25" customHeight="1">
      <c r="B94" s="318"/>
      <c r="C94" s="340"/>
      <c r="D94" s="50"/>
      <c r="E94" s="26"/>
      <c r="F94" s="171"/>
      <c r="G94" s="26"/>
      <c r="H94" s="26"/>
      <c r="I94" s="26"/>
      <c r="J94" s="25"/>
      <c r="K94" s="208"/>
      <c r="L94" s="233"/>
      <c r="M94" s="233"/>
      <c r="N94" s="233"/>
      <c r="O94" s="230"/>
    </row>
    <row r="95" spans="2:15" ht="17.25" customHeight="1">
      <c r="B95" s="316" t="s">
        <v>306</v>
      </c>
      <c r="C95" s="338" t="s">
        <v>307</v>
      </c>
      <c r="D95" s="50" t="s">
        <v>238</v>
      </c>
      <c r="E95" s="26"/>
      <c r="F95" s="171"/>
      <c r="G95" s="175">
        <f>G96</f>
        <v>13.5</v>
      </c>
      <c r="H95" s="175">
        <f>H96</f>
        <v>23</v>
      </c>
      <c r="I95" s="175">
        <f>I96</f>
        <v>23</v>
      </c>
      <c r="J95" s="175">
        <f t="shared" ref="J95:O95" si="25">J96</f>
        <v>0</v>
      </c>
      <c r="K95" s="175">
        <f t="shared" si="25"/>
        <v>23</v>
      </c>
      <c r="L95" s="175">
        <f t="shared" si="25"/>
        <v>180</v>
      </c>
      <c r="M95" s="175">
        <f t="shared" si="25"/>
        <v>0</v>
      </c>
      <c r="N95" s="175">
        <f t="shared" si="25"/>
        <v>228</v>
      </c>
      <c r="O95" s="175">
        <f t="shared" si="25"/>
        <v>172</v>
      </c>
    </row>
    <row r="96" spans="2:15" ht="17.25" customHeight="1">
      <c r="B96" s="317"/>
      <c r="C96" s="341"/>
      <c r="D96" s="50" t="s">
        <v>270</v>
      </c>
      <c r="E96" s="26"/>
      <c r="F96" s="171"/>
      <c r="G96" s="171">
        <v>13.5</v>
      </c>
      <c r="H96" s="171">
        <v>23</v>
      </c>
      <c r="I96" s="171">
        <v>23</v>
      </c>
      <c r="J96" s="25"/>
      <c r="K96" s="207">
        <v>23</v>
      </c>
      <c r="L96" s="233">
        <v>180</v>
      </c>
      <c r="M96" s="233">
        <v>0</v>
      </c>
      <c r="N96" s="233">
        <v>228</v>
      </c>
      <c r="O96" s="233">
        <v>172</v>
      </c>
    </row>
    <row r="97" spans="2:15" ht="17.25" customHeight="1">
      <c r="B97" s="318"/>
      <c r="C97" s="342"/>
      <c r="D97" s="50"/>
      <c r="E97" s="26"/>
      <c r="F97" s="171"/>
      <c r="G97" s="26"/>
      <c r="H97" s="26"/>
      <c r="I97" s="26"/>
      <c r="J97" s="25"/>
      <c r="K97" s="208"/>
      <c r="L97" s="233"/>
      <c r="M97" s="233"/>
      <c r="N97" s="233"/>
      <c r="O97" s="230"/>
    </row>
    <row r="98" spans="2:15" ht="17.25" customHeight="1">
      <c r="B98" s="316" t="s">
        <v>308</v>
      </c>
      <c r="C98" s="338" t="s">
        <v>309</v>
      </c>
      <c r="D98" s="50" t="s">
        <v>238</v>
      </c>
      <c r="E98" s="26"/>
      <c r="F98" s="171"/>
      <c r="G98" s="175">
        <v>0</v>
      </c>
      <c r="H98" s="175">
        <f>H99</f>
        <v>0</v>
      </c>
      <c r="I98" s="175">
        <v>0</v>
      </c>
      <c r="J98" s="175">
        <v>0</v>
      </c>
      <c r="K98" s="175">
        <v>0</v>
      </c>
      <c r="L98" s="175">
        <v>0</v>
      </c>
      <c r="M98" s="175">
        <v>0</v>
      </c>
      <c r="N98" s="175">
        <v>0</v>
      </c>
      <c r="O98" s="175">
        <v>0</v>
      </c>
    </row>
    <row r="99" spans="2:15" ht="17.25" customHeight="1">
      <c r="B99" s="317"/>
      <c r="C99" s="341"/>
      <c r="D99" s="50" t="s">
        <v>270</v>
      </c>
      <c r="E99" s="26"/>
      <c r="F99" s="171"/>
      <c r="G99" s="171">
        <v>0</v>
      </c>
      <c r="H99" s="171">
        <v>0</v>
      </c>
      <c r="I99" s="171">
        <v>0</v>
      </c>
      <c r="J99" s="25"/>
      <c r="K99" s="207">
        <v>0</v>
      </c>
      <c r="L99" s="233">
        <v>0</v>
      </c>
      <c r="M99" s="233">
        <v>0</v>
      </c>
      <c r="N99" s="233">
        <v>0</v>
      </c>
      <c r="O99" s="230"/>
    </row>
    <row r="100" spans="2:15" ht="17.25" customHeight="1">
      <c r="B100" s="318"/>
      <c r="C100" s="342"/>
      <c r="D100" s="50"/>
      <c r="E100" s="26"/>
      <c r="F100" s="171"/>
      <c r="G100" s="26"/>
      <c r="H100" s="26"/>
      <c r="I100" s="26"/>
      <c r="J100" s="25"/>
      <c r="K100" s="208"/>
      <c r="L100" s="233"/>
      <c r="M100" s="233"/>
      <c r="N100" s="233"/>
      <c r="O100" s="230"/>
    </row>
    <row r="101" spans="2:15" ht="17.25" customHeight="1">
      <c r="B101" s="316" t="s">
        <v>352</v>
      </c>
      <c r="C101" s="336" t="s">
        <v>353</v>
      </c>
      <c r="D101" s="213" t="s">
        <v>238</v>
      </c>
      <c r="E101" s="214"/>
      <c r="F101" s="214"/>
      <c r="G101" s="214"/>
      <c r="H101" s="214"/>
      <c r="I101" s="215">
        <f>I102</f>
        <v>42</v>
      </c>
      <c r="J101" s="215">
        <f t="shared" ref="J101:O101" si="26">J102</f>
        <v>0</v>
      </c>
      <c r="K101" s="215">
        <f t="shared" si="26"/>
        <v>0</v>
      </c>
      <c r="L101" s="215">
        <f t="shared" si="26"/>
        <v>0</v>
      </c>
      <c r="M101" s="215">
        <f t="shared" si="26"/>
        <v>0</v>
      </c>
      <c r="N101" s="215">
        <f t="shared" si="26"/>
        <v>59.8</v>
      </c>
      <c r="O101" s="215">
        <f t="shared" si="26"/>
        <v>0</v>
      </c>
    </row>
    <row r="102" spans="2:15" ht="29.25" customHeight="1">
      <c r="B102" s="317"/>
      <c r="C102" s="337"/>
      <c r="D102" s="213" t="s">
        <v>270</v>
      </c>
      <c r="E102" s="214"/>
      <c r="F102" s="214"/>
      <c r="G102" s="214"/>
      <c r="H102" s="214"/>
      <c r="I102" s="214">
        <v>42</v>
      </c>
      <c r="J102" s="216"/>
      <c r="K102" s="220">
        <v>0</v>
      </c>
      <c r="L102" s="233">
        <v>0</v>
      </c>
      <c r="M102" s="233">
        <v>0</v>
      </c>
      <c r="N102" s="233">
        <v>59.8</v>
      </c>
      <c r="O102" s="230"/>
    </row>
    <row r="103" spans="2:15" ht="35.25" customHeight="1">
      <c r="B103" s="316" t="s">
        <v>366</v>
      </c>
      <c r="C103" s="221" t="s">
        <v>367</v>
      </c>
      <c r="D103" s="213" t="s">
        <v>238</v>
      </c>
      <c r="E103" s="218"/>
      <c r="F103" s="218"/>
      <c r="G103" s="218"/>
      <c r="H103" s="218"/>
      <c r="I103" s="218"/>
      <c r="J103" s="218"/>
      <c r="K103" s="236">
        <f>K106</f>
        <v>0</v>
      </c>
      <c r="L103" s="236">
        <f>L106</f>
        <v>0</v>
      </c>
      <c r="M103" s="236">
        <f>M106</f>
        <v>0</v>
      </c>
      <c r="N103" s="236">
        <f t="shared" ref="N103:O103" si="27">N106</f>
        <v>0</v>
      </c>
      <c r="O103" s="236">
        <f t="shared" si="27"/>
        <v>0</v>
      </c>
    </row>
    <row r="104" spans="2:15" hidden="1">
      <c r="B104" s="317"/>
      <c r="C104" s="217"/>
      <c r="D104" s="213" t="s">
        <v>270</v>
      </c>
      <c r="E104" s="218"/>
      <c r="F104" s="218"/>
      <c r="G104" s="218"/>
      <c r="H104" s="218"/>
      <c r="I104" s="218"/>
      <c r="J104" s="218"/>
      <c r="K104" s="219"/>
      <c r="L104" s="233"/>
      <c r="M104" s="233"/>
      <c r="N104" s="233"/>
      <c r="O104" s="230"/>
    </row>
    <row r="105" spans="2:15" hidden="1">
      <c r="B105" s="318"/>
      <c r="C105" s="217"/>
      <c r="D105" s="213" t="s">
        <v>238</v>
      </c>
      <c r="E105" s="218"/>
      <c r="F105" s="218"/>
      <c r="G105" s="218"/>
      <c r="H105" s="218"/>
      <c r="I105" s="218"/>
      <c r="J105" s="218"/>
      <c r="K105" s="219"/>
      <c r="L105" s="233"/>
      <c r="M105" s="233"/>
      <c r="N105" s="233"/>
      <c r="O105" s="230"/>
    </row>
    <row r="106" spans="2:15" ht="19.5" customHeight="1">
      <c r="B106" s="217"/>
      <c r="C106" s="217"/>
      <c r="D106" s="213" t="s">
        <v>270</v>
      </c>
      <c r="E106" s="218"/>
      <c r="F106" s="218"/>
      <c r="G106" s="218"/>
      <c r="H106" s="218"/>
      <c r="I106" s="218"/>
      <c r="J106" s="218"/>
      <c r="K106" s="219">
        <v>0</v>
      </c>
      <c r="L106" s="233">
        <v>0</v>
      </c>
      <c r="M106" s="233">
        <v>0</v>
      </c>
      <c r="N106" s="233"/>
      <c r="O106" s="230"/>
    </row>
    <row r="107" spans="2:15" ht="18" customHeight="1">
      <c r="B107" s="316" t="s">
        <v>376</v>
      </c>
      <c r="C107" s="343" t="s">
        <v>377</v>
      </c>
      <c r="D107" s="213" t="s">
        <v>238</v>
      </c>
      <c r="E107" s="218"/>
      <c r="F107" s="218"/>
      <c r="G107" s="218"/>
      <c r="H107" s="218"/>
      <c r="I107" s="218"/>
      <c r="J107" s="218"/>
      <c r="K107" s="236">
        <f>K108</f>
        <v>0</v>
      </c>
      <c r="L107" s="236">
        <f>L108</f>
        <v>0</v>
      </c>
      <c r="M107" s="236">
        <f>M108</f>
        <v>0</v>
      </c>
      <c r="N107" s="236">
        <f t="shared" ref="N107:O107" si="28">N108</f>
        <v>0</v>
      </c>
      <c r="O107" s="236">
        <f t="shared" si="28"/>
        <v>0</v>
      </c>
    </row>
    <row r="108" spans="2:15" ht="14.25" customHeight="1">
      <c r="B108" s="317"/>
      <c r="C108" s="344"/>
      <c r="D108" s="322" t="s">
        <v>270</v>
      </c>
      <c r="E108" s="379"/>
      <c r="F108" s="379"/>
      <c r="G108" s="379"/>
      <c r="H108" s="379"/>
      <c r="I108" s="379"/>
      <c r="J108" s="235"/>
      <c r="K108" s="377">
        <v>0</v>
      </c>
      <c r="L108" s="375">
        <v>0</v>
      </c>
      <c r="M108" s="375">
        <v>0</v>
      </c>
      <c r="N108" s="375"/>
      <c r="O108" s="346"/>
    </row>
    <row r="109" spans="2:15" ht="12.75" customHeight="1">
      <c r="B109" s="318"/>
      <c r="C109" s="345"/>
      <c r="D109" s="323"/>
      <c r="E109" s="380"/>
      <c r="F109" s="380"/>
      <c r="G109" s="380"/>
      <c r="H109" s="380"/>
      <c r="I109" s="380"/>
      <c r="J109" s="235"/>
      <c r="K109" s="378"/>
      <c r="L109" s="376"/>
      <c r="M109" s="376"/>
      <c r="N109" s="376"/>
      <c r="O109" s="348"/>
    </row>
    <row r="110" spans="2:15" ht="18.75" customHeight="1">
      <c r="B110" s="346" t="s">
        <v>378</v>
      </c>
      <c r="C110" s="319" t="s">
        <v>379</v>
      </c>
      <c r="D110" s="213" t="s">
        <v>238</v>
      </c>
      <c r="E110" s="235"/>
      <c r="F110" s="235"/>
      <c r="G110" s="235"/>
      <c r="H110" s="235"/>
      <c r="I110" s="235"/>
      <c r="J110" s="235"/>
      <c r="K110" s="235"/>
      <c r="L110" s="237">
        <f>L112</f>
        <v>784.1</v>
      </c>
      <c r="M110" s="237">
        <f>M112</f>
        <v>0</v>
      </c>
      <c r="N110" s="237">
        <f t="shared" ref="N110:O110" si="29">N112</f>
        <v>0</v>
      </c>
      <c r="O110" s="237">
        <f t="shared" si="29"/>
        <v>0</v>
      </c>
    </row>
    <row r="111" spans="2:15" ht="16.5" customHeight="1">
      <c r="B111" s="347"/>
      <c r="C111" s="329"/>
      <c r="D111" s="322" t="s">
        <v>270</v>
      </c>
      <c r="E111" s="235"/>
      <c r="F111" s="235"/>
      <c r="G111" s="235"/>
      <c r="H111" s="235"/>
      <c r="I111" s="235"/>
      <c r="J111" s="235"/>
      <c r="K111" s="235"/>
      <c r="L111" s="233"/>
      <c r="M111" s="233"/>
      <c r="N111" s="233"/>
      <c r="O111" s="230"/>
    </row>
    <row r="112" spans="2:15" ht="16.5" customHeight="1">
      <c r="B112" s="348"/>
      <c r="C112" s="330"/>
      <c r="D112" s="323"/>
      <c r="E112" s="235"/>
      <c r="F112" s="235"/>
      <c r="G112" s="235"/>
      <c r="H112" s="235"/>
      <c r="I112" s="235"/>
      <c r="J112" s="235"/>
      <c r="K112" s="235"/>
      <c r="L112" s="233">
        <v>784.1</v>
      </c>
      <c r="M112" s="233">
        <v>0</v>
      </c>
      <c r="N112" s="233"/>
      <c r="O112" s="230"/>
    </row>
    <row r="113" spans="2:15">
      <c r="B113" s="331" t="s">
        <v>380</v>
      </c>
      <c r="C113" s="319" t="s">
        <v>381</v>
      </c>
      <c r="D113" s="213" t="s">
        <v>238</v>
      </c>
      <c r="E113" s="235"/>
      <c r="F113" s="235"/>
      <c r="G113" s="235"/>
      <c r="H113" s="235"/>
      <c r="I113" s="235"/>
      <c r="J113" s="235"/>
      <c r="K113" s="235"/>
      <c r="L113" s="230"/>
      <c r="M113" s="233"/>
      <c r="N113" s="233"/>
      <c r="O113" s="230"/>
    </row>
    <row r="114" spans="2:15">
      <c r="B114" s="332"/>
      <c r="C114" s="329"/>
      <c r="D114" s="322" t="s">
        <v>270</v>
      </c>
      <c r="E114" s="235"/>
      <c r="F114" s="235"/>
      <c r="G114" s="235"/>
      <c r="H114" s="235"/>
      <c r="I114" s="235"/>
      <c r="J114" s="235"/>
      <c r="K114" s="235"/>
      <c r="L114" s="237">
        <f>L115</f>
        <v>0</v>
      </c>
      <c r="M114" s="233"/>
      <c r="N114" s="233"/>
      <c r="O114" s="230"/>
    </row>
    <row r="115" spans="2:15">
      <c r="B115" s="333"/>
      <c r="C115" s="330"/>
      <c r="D115" s="323"/>
      <c r="E115" s="235"/>
      <c r="F115" s="235"/>
      <c r="G115" s="235"/>
      <c r="H115" s="235"/>
      <c r="I115" s="235"/>
      <c r="J115" s="235"/>
      <c r="K115" s="235"/>
      <c r="L115" s="233">
        <v>0</v>
      </c>
      <c r="M115" s="233"/>
      <c r="N115" s="233"/>
      <c r="O115" s="230"/>
    </row>
    <row r="116" spans="2:15">
      <c r="B116" s="316" t="s">
        <v>398</v>
      </c>
      <c r="C116" s="319" t="s">
        <v>395</v>
      </c>
      <c r="D116" s="213" t="s">
        <v>238</v>
      </c>
      <c r="E116" s="235"/>
      <c r="F116" s="235"/>
      <c r="G116" s="235"/>
      <c r="H116" s="235"/>
      <c r="I116" s="235"/>
      <c r="J116" s="235"/>
      <c r="K116" s="235"/>
      <c r="L116" s="230"/>
      <c r="M116" s="237">
        <f>M118</f>
        <v>2227.5</v>
      </c>
      <c r="N116" s="237">
        <f>N118</f>
        <v>2720.4749999999999</v>
      </c>
      <c r="O116" s="237">
        <f>O118</f>
        <v>0</v>
      </c>
    </row>
    <row r="117" spans="2:15">
      <c r="B117" s="317"/>
      <c r="C117" s="320"/>
      <c r="D117" s="322" t="s">
        <v>270</v>
      </c>
      <c r="E117" s="235"/>
      <c r="F117" s="235"/>
      <c r="G117" s="235"/>
      <c r="H117" s="235"/>
      <c r="I117" s="235"/>
      <c r="J117" s="235"/>
      <c r="K117" s="235"/>
      <c r="L117" s="230"/>
      <c r="M117" s="233"/>
      <c r="N117" s="233"/>
      <c r="O117" s="230"/>
    </row>
    <row r="118" spans="2:15">
      <c r="B118" s="318"/>
      <c r="C118" s="321"/>
      <c r="D118" s="323"/>
      <c r="E118" s="235"/>
      <c r="F118" s="235"/>
      <c r="G118" s="235"/>
      <c r="H118" s="235"/>
      <c r="I118" s="235"/>
      <c r="J118" s="235"/>
      <c r="K118" s="235"/>
      <c r="L118" s="230"/>
      <c r="M118" s="233">
        <v>2227.5</v>
      </c>
      <c r="N118" s="233">
        <v>2720.4749999999999</v>
      </c>
      <c r="O118" s="230"/>
    </row>
    <row r="119" spans="2:15">
      <c r="B119" s="316" t="s">
        <v>424</v>
      </c>
      <c r="C119" s="319" t="s">
        <v>422</v>
      </c>
      <c r="D119" s="213" t="s">
        <v>238</v>
      </c>
      <c r="E119" s="235"/>
      <c r="F119" s="235"/>
      <c r="G119" s="235"/>
      <c r="H119" s="235"/>
      <c r="I119" s="235"/>
      <c r="J119" s="235"/>
      <c r="K119" s="235"/>
      <c r="L119" s="230"/>
      <c r="M119" s="233"/>
      <c r="N119" s="237">
        <f>N120</f>
        <v>0</v>
      </c>
      <c r="O119" s="237">
        <f>O120</f>
        <v>0</v>
      </c>
    </row>
    <row r="120" spans="2:15" ht="18" customHeight="1">
      <c r="B120" s="318"/>
      <c r="C120" s="321"/>
      <c r="D120" s="288" t="s">
        <v>270</v>
      </c>
      <c r="E120" s="235"/>
      <c r="F120" s="235"/>
      <c r="G120" s="235"/>
      <c r="H120" s="235"/>
      <c r="I120" s="235"/>
      <c r="J120" s="235"/>
      <c r="K120" s="235"/>
      <c r="L120" s="230"/>
      <c r="M120" s="233"/>
      <c r="N120" s="233">
        <v>0</v>
      </c>
      <c r="O120" s="230"/>
    </row>
    <row r="121" spans="2:15">
      <c r="B121" s="334" t="s">
        <v>425</v>
      </c>
      <c r="C121" s="319" t="s">
        <v>426</v>
      </c>
      <c r="D121" s="213" t="s">
        <v>238</v>
      </c>
      <c r="E121" s="235"/>
      <c r="F121" s="235"/>
      <c r="G121" s="235"/>
      <c r="H121" s="235"/>
      <c r="I121" s="235"/>
      <c r="J121" s="235"/>
      <c r="K121" s="235"/>
      <c r="L121" s="230"/>
      <c r="M121" s="233"/>
      <c r="N121" s="237">
        <f>N122</f>
        <v>4996.8</v>
      </c>
      <c r="O121" s="237">
        <f>O122</f>
        <v>12766</v>
      </c>
    </row>
    <row r="122" spans="2:15" ht="27" customHeight="1">
      <c r="B122" s="335"/>
      <c r="C122" s="321"/>
      <c r="D122" s="288" t="s">
        <v>270</v>
      </c>
      <c r="E122" s="235"/>
      <c r="F122" s="235"/>
      <c r="G122" s="235"/>
      <c r="H122" s="235"/>
      <c r="I122" s="235"/>
      <c r="J122" s="235"/>
      <c r="K122" s="235"/>
      <c r="L122" s="230"/>
      <c r="M122" s="233"/>
      <c r="N122" s="233">
        <v>4996.8</v>
      </c>
      <c r="O122" s="233">
        <v>12766</v>
      </c>
    </row>
    <row r="123" spans="2:15">
      <c r="B123" s="334" t="s">
        <v>427</v>
      </c>
      <c r="C123" s="319" t="s">
        <v>462</v>
      </c>
      <c r="D123" s="213" t="s">
        <v>238</v>
      </c>
      <c r="E123" s="235"/>
      <c r="F123" s="235"/>
      <c r="G123" s="235"/>
      <c r="H123" s="235"/>
      <c r="I123" s="235"/>
      <c r="J123" s="235"/>
      <c r="K123" s="235"/>
      <c r="L123" s="230"/>
      <c r="M123" s="233"/>
      <c r="N123" s="233">
        <f>N124</f>
        <v>0</v>
      </c>
      <c r="O123" s="230"/>
    </row>
    <row r="124" spans="2:15" ht="26.25" customHeight="1">
      <c r="B124" s="335"/>
      <c r="C124" s="321"/>
      <c r="D124" s="288" t="s">
        <v>270</v>
      </c>
      <c r="E124" s="235"/>
      <c r="F124" s="235"/>
      <c r="G124" s="235"/>
      <c r="H124" s="235"/>
      <c r="I124" s="235"/>
      <c r="J124" s="235"/>
      <c r="K124" s="235"/>
      <c r="L124" s="230"/>
      <c r="M124" s="233"/>
      <c r="N124" s="233"/>
      <c r="O124" s="230"/>
    </row>
    <row r="125" spans="2:15">
      <c r="B125" s="334" t="s">
        <v>429</v>
      </c>
      <c r="C125" s="319" t="s">
        <v>430</v>
      </c>
      <c r="D125" s="213" t="s">
        <v>238</v>
      </c>
      <c r="E125" s="235"/>
      <c r="F125" s="235"/>
      <c r="G125" s="235"/>
      <c r="H125" s="235"/>
      <c r="I125" s="235"/>
      <c r="J125" s="235"/>
      <c r="K125" s="235"/>
      <c r="L125" s="230"/>
      <c r="M125" s="233"/>
      <c r="N125" s="237">
        <f>N126</f>
        <v>0</v>
      </c>
      <c r="O125" s="237">
        <f>O126</f>
        <v>16760.8</v>
      </c>
    </row>
    <row r="126" spans="2:15">
      <c r="B126" s="335"/>
      <c r="C126" s="321"/>
      <c r="D126" s="288" t="s">
        <v>270</v>
      </c>
      <c r="E126" s="235"/>
      <c r="F126" s="235"/>
      <c r="G126" s="235"/>
      <c r="H126" s="235"/>
      <c r="I126" s="235"/>
      <c r="J126" s="235"/>
      <c r="K126" s="235"/>
      <c r="L126" s="230"/>
      <c r="M126" s="230"/>
      <c r="N126" s="230"/>
      <c r="O126" s="233">
        <v>16760.8</v>
      </c>
    </row>
  </sheetData>
  <mergeCells count="98">
    <mergeCell ref="C5:O5"/>
    <mergeCell ref="E6:O6"/>
    <mergeCell ref="N108:N109"/>
    <mergeCell ref="O108:O109"/>
    <mergeCell ref="K108:K109"/>
    <mergeCell ref="L108:L109"/>
    <mergeCell ref="C35:C37"/>
    <mergeCell ref="C32:C34"/>
    <mergeCell ref="M108:M109"/>
    <mergeCell ref="E108:E109"/>
    <mergeCell ref="F108:F109"/>
    <mergeCell ref="G108:G109"/>
    <mergeCell ref="H108:H109"/>
    <mergeCell ref="I108:I109"/>
    <mergeCell ref="B6:B7"/>
    <mergeCell ref="C6:C7"/>
    <mergeCell ref="B14:B16"/>
    <mergeCell ref="C20:C22"/>
    <mergeCell ref="D6:D7"/>
    <mergeCell ref="B9:B13"/>
    <mergeCell ref="C9:C13"/>
    <mergeCell ref="C14:C16"/>
    <mergeCell ref="B17:B19"/>
    <mergeCell ref="B20:B22"/>
    <mergeCell ref="C17:C19"/>
    <mergeCell ref="B26:B28"/>
    <mergeCell ref="C26:C28"/>
    <mergeCell ref="B29:B31"/>
    <mergeCell ref="C29:C31"/>
    <mergeCell ref="B32:B34"/>
    <mergeCell ref="B35:B37"/>
    <mergeCell ref="C23:C25"/>
    <mergeCell ref="B23:B25"/>
    <mergeCell ref="B56:B58"/>
    <mergeCell ref="C56:C58"/>
    <mergeCell ref="B41:B43"/>
    <mergeCell ref="C41:C43"/>
    <mergeCell ref="B38:B40"/>
    <mergeCell ref="C38:C40"/>
    <mergeCell ref="C50:C52"/>
    <mergeCell ref="B53:B55"/>
    <mergeCell ref="C53:C55"/>
    <mergeCell ref="B47:B49"/>
    <mergeCell ref="C47:C49"/>
    <mergeCell ref="B44:B46"/>
    <mergeCell ref="C44:C46"/>
    <mergeCell ref="B50:B52"/>
    <mergeCell ref="B62:B64"/>
    <mergeCell ref="C62:C64"/>
    <mergeCell ref="B65:B67"/>
    <mergeCell ref="C65:C67"/>
    <mergeCell ref="B59:B61"/>
    <mergeCell ref="C59:C61"/>
    <mergeCell ref="B71:B73"/>
    <mergeCell ref="C71:C73"/>
    <mergeCell ref="B68:B70"/>
    <mergeCell ref="C68:C70"/>
    <mergeCell ref="C80:C82"/>
    <mergeCell ref="B74:B76"/>
    <mergeCell ref="C74:C76"/>
    <mergeCell ref="C77:C79"/>
    <mergeCell ref="B77:B79"/>
    <mergeCell ref="B80:B82"/>
    <mergeCell ref="B86:B88"/>
    <mergeCell ref="C86:C88"/>
    <mergeCell ref="C83:C85"/>
    <mergeCell ref="B83:B85"/>
    <mergeCell ref="C110:C112"/>
    <mergeCell ref="B101:B102"/>
    <mergeCell ref="C101:C102"/>
    <mergeCell ref="B92:B94"/>
    <mergeCell ref="C92:C94"/>
    <mergeCell ref="B95:B97"/>
    <mergeCell ref="C95:C97"/>
    <mergeCell ref="B98:B100"/>
    <mergeCell ref="C98:C100"/>
    <mergeCell ref="B107:B109"/>
    <mergeCell ref="C107:C109"/>
    <mergeCell ref="B110:B112"/>
    <mergeCell ref="B123:B124"/>
    <mergeCell ref="C123:C124"/>
    <mergeCell ref="B125:B126"/>
    <mergeCell ref="C125:C126"/>
    <mergeCell ref="B119:B120"/>
    <mergeCell ref="C119:C120"/>
    <mergeCell ref="C121:C122"/>
    <mergeCell ref="B121:B122"/>
    <mergeCell ref="B116:B118"/>
    <mergeCell ref="C116:C118"/>
    <mergeCell ref="D117:D118"/>
    <mergeCell ref="B89:B91"/>
    <mergeCell ref="C89:C91"/>
    <mergeCell ref="B103:B105"/>
    <mergeCell ref="D114:D115"/>
    <mergeCell ref="C113:C115"/>
    <mergeCell ref="B113:B115"/>
    <mergeCell ref="D108:D109"/>
    <mergeCell ref="D111:D112"/>
  </mergeCells>
  <phoneticPr fontId="2" type="noConversion"/>
  <printOptions horizontalCentered="1"/>
  <pageMargins left="0.39370078740157483" right="0.39370078740157483" top="0.55118110236220474" bottom="0.55118110236220474" header="0.27559055118110237" footer="0.27559055118110237"/>
  <pageSetup paperSize="9" scale="55" firstPageNumber="163" fitToHeight="0" orientation="landscape" r:id="rId1"/>
  <headerFooter scaleWithDoc="0"/>
  <rowBreaks count="3" manualBreakCount="3">
    <brk id="31" min="1" max="10" man="1"/>
    <brk id="35" max="16383" man="1"/>
    <brk id="69" max="16383" man="1"/>
  </rowBreaks>
</worksheet>
</file>

<file path=xl/worksheets/sheet3.xml><?xml version="1.0" encoding="utf-8"?>
<worksheet xmlns="http://schemas.openxmlformats.org/spreadsheetml/2006/main" xmlns:r="http://schemas.openxmlformats.org/officeDocument/2006/relationships">
  <sheetPr>
    <tabColor theme="6"/>
    <pageSetUpPr autoPageBreaks="0" fitToPage="1"/>
  </sheetPr>
  <dimension ref="A1:J207"/>
  <sheetViews>
    <sheetView view="pageBreakPreview" zoomScale="90" zoomScaleSheetLayoutView="90" workbookViewId="0">
      <selection activeCell="O58" sqref="O58"/>
    </sheetView>
  </sheetViews>
  <sheetFormatPr defaultRowHeight="12.75"/>
  <cols>
    <col min="1" max="1" width="27.85546875" customWidth="1"/>
    <col min="2" max="2" width="43.42578125" customWidth="1"/>
    <col min="3" max="3" width="39.7109375" customWidth="1"/>
    <col min="4" max="4" width="6.42578125" bestFit="1" customWidth="1"/>
    <col min="6" max="6" width="13.7109375" bestFit="1" customWidth="1"/>
    <col min="7" max="7" width="5.42578125" customWidth="1"/>
    <col min="8" max="8" width="16.28515625" customWidth="1"/>
    <col min="9" max="9" width="17.28515625" customWidth="1"/>
    <col min="10" max="10" width="24" customWidth="1"/>
  </cols>
  <sheetData>
    <row r="1" spans="1:10" s="30" customFormat="1" ht="18.75">
      <c r="A1" s="86"/>
      <c r="B1" s="86"/>
      <c r="C1" s="86"/>
      <c r="D1" s="87"/>
      <c r="E1" s="87"/>
      <c r="F1" s="87"/>
      <c r="G1" s="87"/>
      <c r="H1" s="87"/>
      <c r="I1" s="87"/>
      <c r="J1" s="87" t="s">
        <v>4</v>
      </c>
    </row>
    <row r="2" spans="1:10" s="30" customFormat="1" ht="18.75">
      <c r="A2" s="86"/>
      <c r="B2" s="86"/>
      <c r="C2" s="86"/>
      <c r="D2" s="88"/>
      <c r="E2" s="88"/>
      <c r="F2" s="88"/>
      <c r="G2" s="88"/>
      <c r="H2" s="88"/>
      <c r="I2" s="88"/>
      <c r="J2" s="88"/>
    </row>
    <row r="3" spans="1:10" s="30" customFormat="1" ht="87.75" customHeight="1">
      <c r="A3" s="89" t="s">
        <v>512</v>
      </c>
      <c r="B3" s="89"/>
      <c r="C3" s="89"/>
      <c r="D3" s="89"/>
      <c r="E3" s="89"/>
      <c r="F3" s="89"/>
      <c r="G3" s="89"/>
      <c r="H3" s="89"/>
      <c r="I3" s="89"/>
      <c r="J3" s="89"/>
    </row>
    <row r="4" spans="1:10" s="4" customFormat="1">
      <c r="A4" s="90"/>
      <c r="B4" s="90"/>
      <c r="C4" s="90"/>
      <c r="D4" s="91"/>
      <c r="E4" s="91"/>
      <c r="F4" s="91"/>
      <c r="G4" s="91"/>
      <c r="H4" s="91"/>
      <c r="I4" s="91"/>
      <c r="J4" s="91"/>
    </row>
    <row r="5" spans="1:10" s="4" customFormat="1" ht="31.5">
      <c r="A5" s="407" t="s">
        <v>245</v>
      </c>
      <c r="B5" s="366" t="s">
        <v>35</v>
      </c>
      <c r="C5" s="368" t="s">
        <v>45</v>
      </c>
      <c r="D5" s="38" t="s">
        <v>254</v>
      </c>
      <c r="E5" s="38"/>
      <c r="F5" s="38"/>
      <c r="G5" s="38"/>
      <c r="H5" s="1" t="s">
        <v>44</v>
      </c>
      <c r="I5" s="1"/>
      <c r="J5" s="1"/>
    </row>
    <row r="6" spans="1:10" s="92" customFormat="1" ht="52.5" customHeight="1">
      <c r="A6" s="407"/>
      <c r="B6" s="366"/>
      <c r="C6" s="368"/>
      <c r="D6" s="8" t="s">
        <v>246</v>
      </c>
      <c r="E6" s="8" t="s">
        <v>265</v>
      </c>
      <c r="F6" s="8" t="s">
        <v>247</v>
      </c>
      <c r="G6" s="8" t="s">
        <v>248</v>
      </c>
      <c r="H6" s="8" t="s">
        <v>16</v>
      </c>
      <c r="I6" s="8" t="s">
        <v>18</v>
      </c>
      <c r="J6" s="8" t="s">
        <v>269</v>
      </c>
    </row>
    <row r="7" spans="1:10" s="4" customFormat="1" ht="15.75">
      <c r="A7" s="8">
        <v>1</v>
      </c>
      <c r="B7" s="8">
        <v>2</v>
      </c>
      <c r="C7" s="8">
        <v>3</v>
      </c>
      <c r="D7" s="8">
        <v>4</v>
      </c>
      <c r="E7" s="8">
        <v>5</v>
      </c>
      <c r="F7" s="8">
        <v>6</v>
      </c>
      <c r="G7" s="8">
        <v>7</v>
      </c>
      <c r="H7" s="8">
        <v>8</v>
      </c>
      <c r="I7" s="8">
        <v>9</v>
      </c>
      <c r="J7" s="8">
        <v>10</v>
      </c>
    </row>
    <row r="8" spans="1:10" s="28" customFormat="1" ht="18.75">
      <c r="A8" s="408" t="s">
        <v>194</v>
      </c>
      <c r="B8" s="409" t="s">
        <v>50</v>
      </c>
      <c r="C8" s="50" t="s">
        <v>238</v>
      </c>
      <c r="D8" s="35"/>
      <c r="E8" s="35"/>
      <c r="F8" s="35"/>
      <c r="G8" s="35"/>
      <c r="H8" s="282">
        <f>H17+H23+H28+H32+H35+H39+H47+H50+H81+H96+H103+H106+H115+H143+H155+H158+H161+H167+H170+H173+H176+H182+H191</f>
        <v>181384.60000000003</v>
      </c>
      <c r="I8" s="282">
        <f t="shared" ref="I8:J8" si="0">I17+I23+I28+I32+I35+I39+I47+I50+I81+I96+I103+I106+I115+I143+I155+I158+I161+I167+I170+I173+I176+I182+I191</f>
        <v>180847.19999999998</v>
      </c>
      <c r="J8" s="282">
        <f t="shared" si="0"/>
        <v>180847.19999999998</v>
      </c>
    </row>
    <row r="9" spans="1:10" s="28" customFormat="1" ht="18.75">
      <c r="A9" s="408"/>
      <c r="B9" s="409"/>
      <c r="C9" s="50" t="s">
        <v>270</v>
      </c>
      <c r="D9" s="35"/>
      <c r="E9" s="35"/>
      <c r="F9" s="35"/>
      <c r="G9" s="35"/>
      <c r="H9" s="149"/>
      <c r="I9" s="149"/>
      <c r="J9" s="149"/>
    </row>
    <row r="10" spans="1:10" s="28" customFormat="1" ht="18.75">
      <c r="A10" s="408"/>
      <c r="B10" s="409"/>
      <c r="C10" s="50" t="s">
        <v>249</v>
      </c>
      <c r="D10" s="83"/>
      <c r="E10" s="35"/>
      <c r="F10" s="35"/>
      <c r="G10" s="35"/>
      <c r="H10" s="149"/>
      <c r="I10" s="149"/>
      <c r="J10" s="149"/>
    </row>
    <row r="11" spans="1:10" s="28" customFormat="1" ht="18.75">
      <c r="A11" s="408"/>
      <c r="B11" s="409"/>
      <c r="C11" s="50" t="s">
        <v>13</v>
      </c>
      <c r="D11" s="83"/>
      <c r="E11" s="35"/>
      <c r="F11" s="35"/>
      <c r="G11" s="35"/>
      <c r="H11" s="149"/>
      <c r="I11" s="149"/>
      <c r="J11" s="149"/>
    </row>
    <row r="12" spans="1:10" s="28" customFormat="1" ht="18.75">
      <c r="A12" s="408"/>
      <c r="B12" s="409"/>
      <c r="C12" s="50" t="s">
        <v>17</v>
      </c>
      <c r="D12" s="83"/>
      <c r="E12" s="35"/>
      <c r="F12" s="35"/>
      <c r="G12" s="35"/>
      <c r="H12" s="149"/>
      <c r="I12" s="149"/>
      <c r="J12" s="149"/>
    </row>
    <row r="13" spans="1:10" s="28" customFormat="1" ht="18.75">
      <c r="A13" s="408"/>
      <c r="B13" s="409"/>
      <c r="C13" s="50" t="s">
        <v>244</v>
      </c>
      <c r="D13" s="83"/>
      <c r="E13" s="35"/>
      <c r="F13" s="35"/>
      <c r="G13" s="35"/>
      <c r="H13" s="149"/>
      <c r="I13" s="149"/>
      <c r="J13" s="149"/>
    </row>
    <row r="14" spans="1:10" s="4" customFormat="1" ht="18.75">
      <c r="A14" s="359" t="s">
        <v>14</v>
      </c>
      <c r="B14" s="359" t="s">
        <v>51</v>
      </c>
      <c r="C14" s="50" t="s">
        <v>238</v>
      </c>
      <c r="D14" s="84"/>
      <c r="E14" s="35"/>
      <c r="F14" s="35"/>
      <c r="G14" s="35"/>
      <c r="H14" s="150"/>
      <c r="I14" s="150"/>
      <c r="J14" s="150"/>
    </row>
    <row r="15" spans="1:10" s="4" customFormat="1" ht="18.75">
      <c r="A15" s="359"/>
      <c r="B15" s="359"/>
      <c r="C15" s="50" t="s">
        <v>270</v>
      </c>
      <c r="D15" s="84"/>
      <c r="E15" s="35"/>
      <c r="F15" s="35"/>
      <c r="G15" s="35"/>
      <c r="H15" s="150"/>
      <c r="I15" s="150"/>
      <c r="J15" s="150"/>
    </row>
    <row r="16" spans="1:10" s="4" customFormat="1" ht="18.75">
      <c r="A16" s="359"/>
      <c r="B16" s="359"/>
      <c r="C16" s="50" t="s">
        <v>244</v>
      </c>
      <c r="D16" s="84"/>
      <c r="E16" s="35"/>
      <c r="F16" s="35"/>
      <c r="G16" s="35"/>
      <c r="H16" s="150"/>
      <c r="I16" s="150"/>
      <c r="J16" s="150"/>
    </row>
    <row r="17" spans="1:10" s="4" customFormat="1" ht="18.75">
      <c r="A17" s="359" t="s">
        <v>15</v>
      </c>
      <c r="B17" s="359" t="s">
        <v>52</v>
      </c>
      <c r="C17" s="50" t="s">
        <v>238</v>
      </c>
      <c r="D17" s="83"/>
      <c r="E17" s="35"/>
      <c r="F17" s="35"/>
      <c r="G17" s="35"/>
      <c r="H17" s="196">
        <f>SUM(H18:H22)</f>
        <v>3323.7000000000003</v>
      </c>
      <c r="I17" s="196">
        <f>SUM(I18:I22)</f>
        <v>3323.7000000000003</v>
      </c>
      <c r="J17" s="196">
        <f>SUM(J18:J22)</f>
        <v>3323.7000000000003</v>
      </c>
    </row>
    <row r="18" spans="1:10" s="4" customFormat="1" ht="18.75">
      <c r="A18" s="359"/>
      <c r="B18" s="359"/>
      <c r="C18" s="50" t="s">
        <v>270</v>
      </c>
      <c r="D18" s="83" t="s">
        <v>71</v>
      </c>
      <c r="E18" s="14" t="s">
        <v>72</v>
      </c>
      <c r="F18" s="35">
        <v>5900200590</v>
      </c>
      <c r="G18" s="35">
        <v>211</v>
      </c>
      <c r="H18" s="151">
        <v>2329.4</v>
      </c>
      <c r="I18" s="151">
        <v>2329.4</v>
      </c>
      <c r="J18" s="151">
        <v>2329.4</v>
      </c>
    </row>
    <row r="19" spans="1:10" s="4" customFormat="1" ht="18.75">
      <c r="A19" s="359"/>
      <c r="B19" s="359"/>
      <c r="C19" s="50"/>
      <c r="D19" s="83" t="s">
        <v>71</v>
      </c>
      <c r="E19" s="14" t="s">
        <v>72</v>
      </c>
      <c r="F19" s="239">
        <v>5900200590</v>
      </c>
      <c r="G19" s="239">
        <v>213</v>
      </c>
      <c r="H19" s="151">
        <v>697.4</v>
      </c>
      <c r="I19" s="151">
        <f t="shared" ref="I19:J21" si="1">H19</f>
        <v>697.4</v>
      </c>
      <c r="J19" s="151">
        <f t="shared" si="1"/>
        <v>697.4</v>
      </c>
    </row>
    <row r="20" spans="1:10" s="4" customFormat="1" ht="18.75">
      <c r="A20" s="359"/>
      <c r="B20" s="359"/>
      <c r="C20" s="50"/>
      <c r="D20" s="83" t="s">
        <v>71</v>
      </c>
      <c r="E20" s="14" t="s">
        <v>72</v>
      </c>
      <c r="F20" s="255">
        <v>5900200590</v>
      </c>
      <c r="G20" s="255">
        <v>225</v>
      </c>
      <c r="H20" s="151">
        <v>184.9</v>
      </c>
      <c r="I20" s="151">
        <f t="shared" si="1"/>
        <v>184.9</v>
      </c>
      <c r="J20" s="151">
        <f t="shared" si="1"/>
        <v>184.9</v>
      </c>
    </row>
    <row r="21" spans="1:10" s="4" customFormat="1" ht="18.75">
      <c r="A21" s="359"/>
      <c r="B21" s="359"/>
      <c r="C21" s="50"/>
      <c r="D21" s="83" t="s">
        <v>71</v>
      </c>
      <c r="E21" s="14" t="s">
        <v>432</v>
      </c>
      <c r="F21" s="255">
        <v>59000281430</v>
      </c>
      <c r="G21" s="255">
        <v>310</v>
      </c>
      <c r="H21" s="151">
        <v>106.3</v>
      </c>
      <c r="I21" s="151">
        <f t="shared" si="1"/>
        <v>106.3</v>
      </c>
      <c r="J21" s="151">
        <f t="shared" si="1"/>
        <v>106.3</v>
      </c>
    </row>
    <row r="22" spans="1:10" s="4" customFormat="1" ht="34.5" customHeight="1">
      <c r="A22" s="359"/>
      <c r="B22" s="359"/>
      <c r="C22" s="50" t="s">
        <v>244</v>
      </c>
      <c r="D22" s="83" t="s">
        <v>71</v>
      </c>
      <c r="E22" s="14" t="s">
        <v>72</v>
      </c>
      <c r="F22" s="194">
        <v>5900200590</v>
      </c>
      <c r="G22" s="194">
        <v>345</v>
      </c>
      <c r="H22" s="151">
        <v>5.7</v>
      </c>
      <c r="I22" s="151">
        <f t="shared" ref="I22:J22" si="2">+H22</f>
        <v>5.7</v>
      </c>
      <c r="J22" s="151">
        <f t="shared" si="2"/>
        <v>5.7</v>
      </c>
    </row>
    <row r="23" spans="1:10" s="4" customFormat="1" ht="18.75" customHeight="1">
      <c r="A23" s="359" t="s">
        <v>53</v>
      </c>
      <c r="B23" s="359" t="s">
        <v>54</v>
      </c>
      <c r="C23" s="50" t="s">
        <v>238</v>
      </c>
      <c r="D23" s="93"/>
      <c r="E23" s="35"/>
      <c r="F23" s="35"/>
      <c r="G23" s="35"/>
      <c r="H23" s="197">
        <f>SUM(H24:H27)</f>
        <v>483.9</v>
      </c>
      <c r="I23" s="197">
        <f>SUM(I24:I27)</f>
        <v>483.9</v>
      </c>
      <c r="J23" s="197">
        <f>SUM(J24:J27)</f>
        <v>483.9</v>
      </c>
    </row>
    <row r="24" spans="1:10" s="4" customFormat="1" ht="18.75">
      <c r="A24" s="359"/>
      <c r="B24" s="359"/>
      <c r="C24" s="50" t="s">
        <v>270</v>
      </c>
      <c r="D24" s="84" t="s">
        <v>71</v>
      </c>
      <c r="E24" s="14" t="s">
        <v>72</v>
      </c>
      <c r="F24" s="35">
        <v>5900478470</v>
      </c>
      <c r="G24" s="35">
        <v>211</v>
      </c>
      <c r="H24" s="152">
        <v>347.9</v>
      </c>
      <c r="I24" s="152">
        <f>+H24</f>
        <v>347.9</v>
      </c>
      <c r="J24" s="152">
        <f>+I24</f>
        <v>347.9</v>
      </c>
    </row>
    <row r="25" spans="1:10" s="4" customFormat="1" ht="18.75">
      <c r="A25" s="359"/>
      <c r="B25" s="359"/>
      <c r="C25" s="50"/>
      <c r="D25" s="84" t="s">
        <v>71</v>
      </c>
      <c r="E25" s="14" t="s">
        <v>72</v>
      </c>
      <c r="F25" s="239">
        <v>5900478470</v>
      </c>
      <c r="G25" s="239">
        <v>266</v>
      </c>
      <c r="H25" s="152">
        <v>11.1</v>
      </c>
      <c r="I25" s="152">
        <f>H25</f>
        <v>11.1</v>
      </c>
      <c r="J25" s="152">
        <f>I25</f>
        <v>11.1</v>
      </c>
    </row>
    <row r="26" spans="1:10" s="4" customFormat="1" ht="18.75">
      <c r="A26" s="359"/>
      <c r="B26" s="359"/>
      <c r="C26" s="50"/>
      <c r="D26" s="84" t="s">
        <v>71</v>
      </c>
      <c r="E26" s="14" t="s">
        <v>72</v>
      </c>
      <c r="F26" s="294">
        <v>5900478470</v>
      </c>
      <c r="G26" s="294">
        <v>221</v>
      </c>
      <c r="H26" s="152">
        <v>14</v>
      </c>
      <c r="I26" s="152">
        <f>H26</f>
        <v>14</v>
      </c>
      <c r="J26" s="152">
        <f>I26</f>
        <v>14</v>
      </c>
    </row>
    <row r="27" spans="1:10" s="4" customFormat="1" ht="18.75">
      <c r="A27" s="359"/>
      <c r="B27" s="359"/>
      <c r="C27" s="50"/>
      <c r="D27" s="84" t="s">
        <v>71</v>
      </c>
      <c r="E27" s="14" t="s">
        <v>72</v>
      </c>
      <c r="F27" s="35">
        <v>5900478470</v>
      </c>
      <c r="G27" s="35">
        <v>213</v>
      </c>
      <c r="H27" s="152">
        <v>110.9</v>
      </c>
      <c r="I27" s="152">
        <f t="shared" ref="I27:J27" si="3">+H27</f>
        <v>110.9</v>
      </c>
      <c r="J27" s="152">
        <f t="shared" si="3"/>
        <v>110.9</v>
      </c>
    </row>
    <row r="28" spans="1:10" s="4" customFormat="1" ht="18.75" customHeight="1">
      <c r="A28" s="359" t="s">
        <v>55</v>
      </c>
      <c r="B28" s="359" t="s">
        <v>56</v>
      </c>
      <c r="C28" s="50" t="s">
        <v>238</v>
      </c>
      <c r="D28" s="84"/>
      <c r="E28" s="35"/>
      <c r="F28" s="35"/>
      <c r="G28" s="35"/>
      <c r="H28" s="197">
        <f>SUM(H29:H31)</f>
        <v>632</v>
      </c>
      <c r="I28" s="197">
        <f>SUM(I29:I31)</f>
        <v>632</v>
      </c>
      <c r="J28" s="197">
        <f>SUM(J29:J31)</f>
        <v>632</v>
      </c>
    </row>
    <row r="29" spans="1:10" s="4" customFormat="1" ht="18.75">
      <c r="A29" s="359"/>
      <c r="B29" s="359"/>
      <c r="C29" s="50" t="s">
        <v>270</v>
      </c>
      <c r="D29" s="84" t="s">
        <v>71</v>
      </c>
      <c r="E29" s="14" t="s">
        <v>72</v>
      </c>
      <c r="F29" s="35">
        <v>5900578090</v>
      </c>
      <c r="G29" s="35">
        <v>211</v>
      </c>
      <c r="H29" s="150">
        <v>448.7</v>
      </c>
      <c r="I29" s="150">
        <f>+H29</f>
        <v>448.7</v>
      </c>
      <c r="J29" s="150">
        <f>+I29</f>
        <v>448.7</v>
      </c>
    </row>
    <row r="30" spans="1:10" s="4" customFormat="1" ht="18.75">
      <c r="A30" s="359"/>
      <c r="B30" s="359"/>
      <c r="C30" s="50"/>
      <c r="D30" s="84" t="s">
        <v>71</v>
      </c>
      <c r="E30" s="14" t="s">
        <v>72</v>
      </c>
      <c r="F30" s="35">
        <v>5900578090</v>
      </c>
      <c r="G30" s="35">
        <v>213</v>
      </c>
      <c r="H30" s="150">
        <v>135.30000000000001</v>
      </c>
      <c r="I30" s="150">
        <f t="shared" ref="I30:J30" si="4">+H30</f>
        <v>135.30000000000001</v>
      </c>
      <c r="J30" s="150">
        <f t="shared" si="4"/>
        <v>135.30000000000001</v>
      </c>
    </row>
    <row r="31" spans="1:10" s="4" customFormat="1" ht="18.75">
      <c r="A31" s="359"/>
      <c r="B31" s="359"/>
      <c r="C31" s="50"/>
      <c r="D31" s="84" t="s">
        <v>71</v>
      </c>
      <c r="E31" s="14" t="s">
        <v>72</v>
      </c>
      <c r="F31" s="194">
        <v>5900578090</v>
      </c>
      <c r="G31" s="194">
        <v>226</v>
      </c>
      <c r="H31" s="150">
        <v>48</v>
      </c>
      <c r="I31" s="150">
        <f>H31</f>
        <v>48</v>
      </c>
      <c r="J31" s="150">
        <f>+I31</f>
        <v>48</v>
      </c>
    </row>
    <row r="32" spans="1:10" s="4" customFormat="1" ht="18.75">
      <c r="A32" s="359" t="s">
        <v>60</v>
      </c>
      <c r="B32" s="359" t="s">
        <v>61</v>
      </c>
      <c r="C32" s="50" t="s">
        <v>238</v>
      </c>
      <c r="D32" s="83"/>
      <c r="E32" s="35"/>
      <c r="F32" s="35"/>
      <c r="G32" s="35"/>
      <c r="H32" s="196">
        <f>SUM(H33:H34)</f>
        <v>2631</v>
      </c>
      <c r="I32" s="196">
        <f>SUM(I33:I34)</f>
        <v>2631</v>
      </c>
      <c r="J32" s="196">
        <f>SUM(J33:J34)</f>
        <v>2631</v>
      </c>
    </row>
    <row r="33" spans="1:10" s="4" customFormat="1" ht="18.75">
      <c r="A33" s="359"/>
      <c r="B33" s="359"/>
      <c r="C33" s="50" t="s">
        <v>270</v>
      </c>
      <c r="D33" s="83" t="s">
        <v>71</v>
      </c>
      <c r="E33" s="14" t="s">
        <v>301</v>
      </c>
      <c r="F33" s="35">
        <v>5900678450</v>
      </c>
      <c r="G33" s="35">
        <v>226</v>
      </c>
      <c r="H33" s="151">
        <v>696</v>
      </c>
      <c r="I33" s="151">
        <v>696</v>
      </c>
      <c r="J33" s="151">
        <v>696</v>
      </c>
    </row>
    <row r="34" spans="1:10" s="4" customFormat="1" ht="18.75">
      <c r="A34" s="359"/>
      <c r="B34" s="359"/>
      <c r="C34" s="50" t="s">
        <v>244</v>
      </c>
      <c r="D34" s="83" t="s">
        <v>71</v>
      </c>
      <c r="E34" s="14" t="s">
        <v>301</v>
      </c>
      <c r="F34" s="35">
        <v>5900689020</v>
      </c>
      <c r="G34" s="35">
        <v>251</v>
      </c>
      <c r="H34" s="151">
        <v>1935</v>
      </c>
      <c r="I34" s="151">
        <f>H34</f>
        <v>1935</v>
      </c>
      <c r="J34" s="151">
        <f>I34</f>
        <v>1935</v>
      </c>
    </row>
    <row r="35" spans="1:10" s="4" customFormat="1" ht="18.75" customHeight="1">
      <c r="A35" s="359" t="s">
        <v>160</v>
      </c>
      <c r="B35" s="359" t="s">
        <v>69</v>
      </c>
      <c r="C35" s="50" t="s">
        <v>238</v>
      </c>
      <c r="D35" s="83"/>
      <c r="E35" s="35"/>
      <c r="F35" s="35"/>
      <c r="G35" s="35"/>
      <c r="H35" s="196">
        <f>+H36+H38+H37</f>
        <v>1499.6000000000001</v>
      </c>
      <c r="I35" s="196">
        <f>+I36+I38+I37</f>
        <v>1499.6000000000001</v>
      </c>
      <c r="J35" s="196">
        <f>+J36+J38+J37</f>
        <v>1499.6000000000001</v>
      </c>
    </row>
    <row r="36" spans="1:10" s="4" customFormat="1" ht="18.75">
      <c r="A36" s="359"/>
      <c r="B36" s="359"/>
      <c r="C36" s="50" t="s">
        <v>270</v>
      </c>
      <c r="D36" s="83" t="s">
        <v>71</v>
      </c>
      <c r="E36" s="35">
        <v>1102</v>
      </c>
      <c r="F36" s="35">
        <v>5900780410</v>
      </c>
      <c r="G36" s="35">
        <v>226</v>
      </c>
      <c r="H36" s="151">
        <v>1450.9</v>
      </c>
      <c r="I36" s="151">
        <v>1450.9</v>
      </c>
      <c r="J36" s="151">
        <v>1450.9</v>
      </c>
    </row>
    <row r="37" spans="1:10" s="4" customFormat="1" ht="18.75">
      <c r="A37" s="359"/>
      <c r="B37" s="359"/>
      <c r="C37" s="50"/>
      <c r="D37" s="83" t="s">
        <v>71</v>
      </c>
      <c r="E37" s="35">
        <v>1102</v>
      </c>
      <c r="F37" s="201">
        <v>5900780410</v>
      </c>
      <c r="G37" s="35">
        <v>227</v>
      </c>
      <c r="H37" s="151">
        <v>6.5</v>
      </c>
      <c r="I37" s="151">
        <v>6.5</v>
      </c>
      <c r="J37" s="151">
        <v>6.5</v>
      </c>
    </row>
    <row r="38" spans="1:10" s="4" customFormat="1" ht="41.25" customHeight="1">
      <c r="A38" s="359"/>
      <c r="B38" s="359"/>
      <c r="C38" s="50" t="s">
        <v>244</v>
      </c>
      <c r="D38" s="83" t="s">
        <v>71</v>
      </c>
      <c r="E38" s="35">
        <v>1102</v>
      </c>
      <c r="F38" s="14" t="s">
        <v>513</v>
      </c>
      <c r="G38" s="35">
        <v>346</v>
      </c>
      <c r="H38" s="151">
        <v>42.2</v>
      </c>
      <c r="I38" s="151">
        <v>42.2</v>
      </c>
      <c r="J38" s="151">
        <v>42.2</v>
      </c>
    </row>
    <row r="39" spans="1:10" s="4" customFormat="1" ht="18.75" customHeight="1">
      <c r="A39" s="359" t="s">
        <v>163</v>
      </c>
      <c r="B39" s="359" t="s">
        <v>70</v>
      </c>
      <c r="C39" s="50" t="s">
        <v>238</v>
      </c>
      <c r="D39" s="83"/>
      <c r="E39" s="35"/>
      <c r="F39" s="35"/>
      <c r="G39" s="35"/>
      <c r="H39" s="196">
        <f>SUM(H40:H43)</f>
        <v>593.6</v>
      </c>
      <c r="I39" s="196">
        <f>SUM(I40:I43)</f>
        <v>593.6</v>
      </c>
      <c r="J39" s="196">
        <f>SUM(J40:J43)</f>
        <v>593.6</v>
      </c>
    </row>
    <row r="40" spans="1:10" s="4" customFormat="1" ht="18.75">
      <c r="A40" s="359"/>
      <c r="B40" s="359"/>
      <c r="C40" s="50" t="s">
        <v>270</v>
      </c>
      <c r="D40" s="83" t="s">
        <v>71</v>
      </c>
      <c r="E40" s="14" t="s">
        <v>72</v>
      </c>
      <c r="F40" s="35">
        <v>5900882850</v>
      </c>
      <c r="G40" s="35">
        <v>226</v>
      </c>
      <c r="H40" s="151">
        <v>98.5</v>
      </c>
      <c r="I40" s="151">
        <v>98.5</v>
      </c>
      <c r="J40" s="151">
        <v>98.5</v>
      </c>
    </row>
    <row r="41" spans="1:10" s="4" customFormat="1" ht="18.75">
      <c r="A41" s="359"/>
      <c r="B41" s="359"/>
      <c r="C41" s="50"/>
      <c r="D41" s="83" t="s">
        <v>71</v>
      </c>
      <c r="E41" s="14" t="s">
        <v>73</v>
      </c>
      <c r="F41" s="35">
        <v>5900892850</v>
      </c>
      <c r="G41" s="35">
        <v>346</v>
      </c>
      <c r="H41" s="151">
        <v>472.1</v>
      </c>
      <c r="I41" s="151">
        <v>472.1</v>
      </c>
      <c r="J41" s="151">
        <v>472.1</v>
      </c>
    </row>
    <row r="42" spans="1:10" s="4" customFormat="1" ht="18.75">
      <c r="A42" s="359"/>
      <c r="B42" s="359"/>
      <c r="C42" s="50"/>
      <c r="D42" s="83" t="s">
        <v>71</v>
      </c>
      <c r="E42" s="14" t="s">
        <v>73</v>
      </c>
      <c r="F42" s="35">
        <v>5900881850</v>
      </c>
      <c r="G42" s="35">
        <v>244</v>
      </c>
      <c r="H42" s="151">
        <v>23</v>
      </c>
      <c r="I42" s="151">
        <v>23</v>
      </c>
      <c r="J42" s="151">
        <v>23</v>
      </c>
    </row>
    <row r="43" spans="1:10" s="4" customFormat="1" ht="45.75" customHeight="1">
      <c r="A43" s="359"/>
      <c r="B43" s="359"/>
      <c r="C43" s="50" t="s">
        <v>244</v>
      </c>
      <c r="D43" s="83" t="s">
        <v>71</v>
      </c>
      <c r="E43" s="35">
        <v>412</v>
      </c>
      <c r="F43" s="35">
        <v>5900892850</v>
      </c>
      <c r="G43" s="35">
        <v>200</v>
      </c>
      <c r="H43" s="151">
        <v>0</v>
      </c>
      <c r="I43" s="151">
        <v>0</v>
      </c>
      <c r="J43" s="151">
        <f>I43</f>
        <v>0</v>
      </c>
    </row>
    <row r="44" spans="1:10" s="4" customFormat="1" ht="21" customHeight="1">
      <c r="A44" s="359" t="s">
        <v>165</v>
      </c>
      <c r="B44" s="361" t="s">
        <v>75</v>
      </c>
      <c r="C44" s="50" t="s">
        <v>238</v>
      </c>
      <c r="D44" s="83"/>
      <c r="E44" s="35"/>
      <c r="F44" s="35"/>
      <c r="G44" s="35"/>
      <c r="H44" s="151"/>
      <c r="I44" s="151"/>
      <c r="J44" s="151"/>
    </row>
    <row r="45" spans="1:10" s="4" customFormat="1" ht="18.75">
      <c r="A45" s="359"/>
      <c r="B45" s="362"/>
      <c r="C45" s="50" t="s">
        <v>270</v>
      </c>
      <c r="D45" s="83"/>
      <c r="E45" s="35"/>
      <c r="F45" s="35"/>
      <c r="G45" s="35"/>
      <c r="H45" s="151"/>
      <c r="I45" s="151"/>
      <c r="J45" s="151"/>
    </row>
    <row r="46" spans="1:10" s="4" customFormat="1" ht="18.75">
      <c r="A46" s="359"/>
      <c r="B46" s="363"/>
      <c r="C46" s="100" t="s">
        <v>244</v>
      </c>
      <c r="D46" s="83"/>
      <c r="E46" s="35"/>
      <c r="F46" s="35"/>
      <c r="G46" s="35"/>
      <c r="H46" s="151"/>
      <c r="I46" s="151"/>
      <c r="J46" s="151"/>
    </row>
    <row r="47" spans="1:10" s="4" customFormat="1" ht="22.5" customHeight="1">
      <c r="A47" s="359" t="s">
        <v>173</v>
      </c>
      <c r="B47" s="360" t="s">
        <v>77</v>
      </c>
      <c r="C47" s="50" t="s">
        <v>238</v>
      </c>
      <c r="D47" s="83"/>
      <c r="E47" s="35"/>
      <c r="F47" s="35"/>
      <c r="G47" s="35"/>
      <c r="H47" s="196">
        <f>SUM(H48:H48)</f>
        <v>23133.599999999999</v>
      </c>
      <c r="I47" s="196">
        <f>SUM(I48:I48)</f>
        <v>23133.599999999999</v>
      </c>
      <c r="J47" s="196">
        <f>SUM(J48:J48)</f>
        <v>23133.599999999999</v>
      </c>
    </row>
    <row r="48" spans="1:10" s="4" customFormat="1" ht="21.75" customHeight="1">
      <c r="A48" s="359"/>
      <c r="B48" s="360"/>
      <c r="C48" s="50" t="s">
        <v>270</v>
      </c>
      <c r="D48" s="83" t="s">
        <v>71</v>
      </c>
      <c r="E48" s="14" t="s">
        <v>368</v>
      </c>
      <c r="F48" s="199" t="s">
        <v>361</v>
      </c>
      <c r="G48" s="35">
        <v>262</v>
      </c>
      <c r="H48" s="151">
        <v>23133.599999999999</v>
      </c>
      <c r="I48" s="151">
        <v>23133.599999999999</v>
      </c>
      <c r="J48" s="151">
        <v>23133.599999999999</v>
      </c>
    </row>
    <row r="49" spans="1:10" s="4" customFormat="1" ht="15.75" customHeight="1">
      <c r="A49" s="359"/>
      <c r="B49" s="360"/>
      <c r="C49" s="50" t="s">
        <v>244</v>
      </c>
      <c r="D49" s="83" t="s">
        <v>71</v>
      </c>
      <c r="E49" s="35">
        <v>1004</v>
      </c>
      <c r="F49" s="239" t="s">
        <v>361</v>
      </c>
      <c r="G49" s="35"/>
      <c r="H49" s="151"/>
      <c r="I49" s="151"/>
      <c r="J49" s="151"/>
    </row>
    <row r="50" spans="1:10" s="4" customFormat="1" ht="19.5" customHeight="1">
      <c r="A50" s="359" t="s">
        <v>174</v>
      </c>
      <c r="B50" s="360" t="s">
        <v>80</v>
      </c>
      <c r="C50" s="50" t="s">
        <v>238</v>
      </c>
      <c r="D50" s="83"/>
      <c r="E50" s="35"/>
      <c r="F50" s="35"/>
      <c r="G50" s="35"/>
      <c r="H50" s="196">
        <f>SUM(H52:H80)</f>
        <v>44582.9</v>
      </c>
      <c r="I50" s="196">
        <f t="shared" ref="I50:J50" si="5">SUM(I52:I80)</f>
        <v>44582.9</v>
      </c>
      <c r="J50" s="196">
        <f t="shared" si="5"/>
        <v>44582.9</v>
      </c>
    </row>
    <row r="51" spans="1:10" s="4" customFormat="1" ht="19.5" customHeight="1">
      <c r="A51" s="359"/>
      <c r="B51" s="360"/>
      <c r="C51" s="50" t="s">
        <v>270</v>
      </c>
      <c r="D51" s="83"/>
      <c r="E51" s="35"/>
      <c r="F51" s="35"/>
      <c r="G51" s="35"/>
      <c r="H51" s="151"/>
      <c r="I51" s="151"/>
      <c r="J51" s="151"/>
    </row>
    <row r="52" spans="1:10" s="4" customFormat="1" ht="19.5" customHeight="1">
      <c r="A52" s="359"/>
      <c r="B52" s="360"/>
      <c r="C52" s="50"/>
      <c r="D52" s="83" t="s">
        <v>71</v>
      </c>
      <c r="E52" s="7" t="s">
        <v>348</v>
      </c>
      <c r="F52" s="35">
        <v>5901182020</v>
      </c>
      <c r="G52" s="35">
        <v>211</v>
      </c>
      <c r="H52" s="151">
        <v>3869.8</v>
      </c>
      <c r="I52" s="151">
        <f>+H52</f>
        <v>3869.8</v>
      </c>
      <c r="J52" s="151">
        <f>+I52</f>
        <v>3869.8</v>
      </c>
    </row>
    <row r="53" spans="1:10" s="4" customFormat="1" ht="19.5" customHeight="1">
      <c r="A53" s="359"/>
      <c r="B53" s="360"/>
      <c r="C53" s="50"/>
      <c r="D53" s="83" t="s">
        <v>71</v>
      </c>
      <c r="E53" s="7" t="s">
        <v>74</v>
      </c>
      <c r="F53" s="298">
        <v>5901182010</v>
      </c>
      <c r="G53" s="298">
        <v>211</v>
      </c>
      <c r="H53" s="151">
        <v>21845.4</v>
      </c>
      <c r="I53" s="151">
        <f>H53</f>
        <v>21845.4</v>
      </c>
      <c r="J53" s="151">
        <f>I53</f>
        <v>21845.4</v>
      </c>
    </row>
    <row r="54" spans="1:10" s="4" customFormat="1" ht="19.5" customHeight="1">
      <c r="A54" s="359"/>
      <c r="B54" s="360"/>
      <c r="C54" s="50"/>
      <c r="D54" s="83" t="s">
        <v>302</v>
      </c>
      <c r="E54" s="7" t="s">
        <v>303</v>
      </c>
      <c r="F54" s="298">
        <v>5901182010</v>
      </c>
      <c r="G54" s="194">
        <v>211</v>
      </c>
      <c r="H54" s="151">
        <v>935.9</v>
      </c>
      <c r="I54" s="151">
        <f t="shared" ref="I54:J72" si="6">+H54</f>
        <v>935.9</v>
      </c>
      <c r="J54" s="151">
        <f t="shared" si="6"/>
        <v>935.9</v>
      </c>
    </row>
    <row r="55" spans="1:10" s="4" customFormat="1" ht="19.5" customHeight="1">
      <c r="A55" s="359"/>
      <c r="B55" s="360"/>
      <c r="C55" s="50"/>
      <c r="D55" s="83" t="s">
        <v>71</v>
      </c>
      <c r="E55" s="14" t="s">
        <v>74</v>
      </c>
      <c r="F55" s="35">
        <v>5901182020</v>
      </c>
      <c r="G55" s="35">
        <v>213</v>
      </c>
      <c r="H55" s="151">
        <v>988.7</v>
      </c>
      <c r="I55" s="151">
        <f t="shared" si="6"/>
        <v>988.7</v>
      </c>
      <c r="J55" s="151">
        <f t="shared" si="6"/>
        <v>988.7</v>
      </c>
    </row>
    <row r="56" spans="1:10" s="4" customFormat="1" ht="19.5" customHeight="1">
      <c r="A56" s="359"/>
      <c r="B56" s="360"/>
      <c r="C56" s="50"/>
      <c r="D56" s="83" t="s">
        <v>71</v>
      </c>
      <c r="E56" s="14" t="s">
        <v>74</v>
      </c>
      <c r="F56" s="194">
        <v>5901182010</v>
      </c>
      <c r="G56" s="194">
        <v>213</v>
      </c>
      <c r="H56" s="151">
        <v>6725.7</v>
      </c>
      <c r="I56" s="151">
        <f t="shared" si="6"/>
        <v>6725.7</v>
      </c>
      <c r="J56" s="151">
        <f t="shared" si="6"/>
        <v>6725.7</v>
      </c>
    </row>
    <row r="57" spans="1:10" s="4" customFormat="1" ht="19.5" customHeight="1">
      <c r="A57" s="359"/>
      <c r="B57" s="360"/>
      <c r="C57" s="50"/>
      <c r="D57" s="83" t="s">
        <v>302</v>
      </c>
      <c r="E57" s="14" t="s">
        <v>303</v>
      </c>
      <c r="F57" s="298">
        <v>5901182010</v>
      </c>
      <c r="G57" s="298">
        <v>213</v>
      </c>
      <c r="H57" s="151">
        <v>281.39999999999998</v>
      </c>
      <c r="I57" s="151">
        <f t="shared" si="6"/>
        <v>281.39999999999998</v>
      </c>
      <c r="J57" s="151">
        <f t="shared" si="6"/>
        <v>281.39999999999998</v>
      </c>
    </row>
    <row r="58" spans="1:10" s="4" customFormat="1" ht="19.5" customHeight="1">
      <c r="A58" s="359"/>
      <c r="B58" s="360"/>
      <c r="C58" s="50"/>
      <c r="D58" s="83" t="s">
        <v>71</v>
      </c>
      <c r="E58" s="14" t="s">
        <v>74</v>
      </c>
      <c r="F58" s="194">
        <v>5901182010</v>
      </c>
      <c r="G58" s="194">
        <v>266</v>
      </c>
      <c r="H58" s="151">
        <v>83.7</v>
      </c>
      <c r="I58" s="151">
        <f t="shared" si="6"/>
        <v>83.7</v>
      </c>
      <c r="J58" s="151">
        <f t="shared" si="6"/>
        <v>83.7</v>
      </c>
    </row>
    <row r="59" spans="1:10" s="4" customFormat="1" ht="19.5" customHeight="1">
      <c r="A59" s="359"/>
      <c r="B59" s="360"/>
      <c r="C59" s="50"/>
      <c r="D59" s="83" t="s">
        <v>71</v>
      </c>
      <c r="E59" s="14" t="s">
        <v>74</v>
      </c>
      <c r="F59" s="255">
        <v>5901182010</v>
      </c>
      <c r="G59" s="255">
        <v>212</v>
      </c>
      <c r="H59" s="151">
        <v>6.2</v>
      </c>
      <c r="I59" s="151">
        <f t="shared" si="6"/>
        <v>6.2</v>
      </c>
      <c r="J59" s="151">
        <f t="shared" si="6"/>
        <v>6.2</v>
      </c>
    </row>
    <row r="60" spans="1:10" s="4" customFormat="1" ht="19.5" customHeight="1">
      <c r="A60" s="359"/>
      <c r="B60" s="360"/>
      <c r="C60" s="50"/>
      <c r="D60" s="83" t="s">
        <v>71</v>
      </c>
      <c r="E60" s="14" t="s">
        <v>74</v>
      </c>
      <c r="F60" s="35">
        <v>5901182010</v>
      </c>
      <c r="G60" s="35">
        <v>222</v>
      </c>
      <c r="H60" s="151">
        <v>28</v>
      </c>
      <c r="I60" s="151">
        <f t="shared" si="6"/>
        <v>28</v>
      </c>
      <c r="J60" s="151">
        <f t="shared" si="6"/>
        <v>28</v>
      </c>
    </row>
    <row r="61" spans="1:10" s="4" customFormat="1" ht="19.5" customHeight="1">
      <c r="A61" s="359"/>
      <c r="B61" s="360"/>
      <c r="C61" s="50"/>
      <c r="D61" s="83" t="s">
        <v>71</v>
      </c>
      <c r="E61" s="14" t="s">
        <v>303</v>
      </c>
      <c r="F61" s="255">
        <v>5901182010</v>
      </c>
      <c r="G61" s="255">
        <v>226</v>
      </c>
      <c r="H61" s="151">
        <v>3241</v>
      </c>
      <c r="I61" s="151">
        <f t="shared" si="6"/>
        <v>3241</v>
      </c>
      <c r="J61" s="151">
        <f t="shared" si="6"/>
        <v>3241</v>
      </c>
    </row>
    <row r="62" spans="1:10" s="4" customFormat="1" ht="19.5" customHeight="1">
      <c r="A62" s="359"/>
      <c r="B62" s="360"/>
      <c r="C62" s="50"/>
      <c r="D62" s="83" t="s">
        <v>71</v>
      </c>
      <c r="E62" s="14" t="s">
        <v>303</v>
      </c>
      <c r="F62" s="255">
        <v>5901182010</v>
      </c>
      <c r="G62" s="255">
        <v>221</v>
      </c>
      <c r="H62" s="151">
        <v>2006</v>
      </c>
      <c r="I62" s="151">
        <f t="shared" si="6"/>
        <v>2006</v>
      </c>
      <c r="J62" s="151">
        <f t="shared" si="6"/>
        <v>2006</v>
      </c>
    </row>
    <row r="63" spans="1:10" s="4" customFormat="1" ht="19.5" customHeight="1">
      <c r="A63" s="359"/>
      <c r="B63" s="360"/>
      <c r="C63" s="50"/>
      <c r="D63" s="83" t="s">
        <v>71</v>
      </c>
      <c r="E63" s="14" t="s">
        <v>303</v>
      </c>
      <c r="F63" s="255">
        <v>5901182010</v>
      </c>
      <c r="G63" s="255">
        <v>225</v>
      </c>
      <c r="H63" s="151">
        <v>172.3</v>
      </c>
      <c r="I63" s="151">
        <f t="shared" si="6"/>
        <v>172.3</v>
      </c>
      <c r="J63" s="151">
        <f t="shared" si="6"/>
        <v>172.3</v>
      </c>
    </row>
    <row r="64" spans="1:10" s="4" customFormat="1" ht="19.5" customHeight="1">
      <c r="A64" s="359"/>
      <c r="B64" s="360"/>
      <c r="C64" s="50"/>
      <c r="D64" s="83" t="s">
        <v>302</v>
      </c>
      <c r="E64" s="14" t="s">
        <v>303</v>
      </c>
      <c r="F64" s="298">
        <v>5901182010</v>
      </c>
      <c r="G64" s="298">
        <v>225</v>
      </c>
      <c r="H64" s="151">
        <v>4.2</v>
      </c>
      <c r="I64" s="151">
        <f t="shared" si="6"/>
        <v>4.2</v>
      </c>
      <c r="J64" s="151">
        <f t="shared" si="6"/>
        <v>4.2</v>
      </c>
    </row>
    <row r="65" spans="1:10" s="4" customFormat="1" ht="19.5" customHeight="1">
      <c r="A65" s="359"/>
      <c r="B65" s="360"/>
      <c r="C65" s="50"/>
      <c r="D65" s="83" t="s">
        <v>71</v>
      </c>
      <c r="E65" s="14" t="s">
        <v>303</v>
      </c>
      <c r="F65" s="255">
        <v>5901182010</v>
      </c>
      <c r="G65" s="255">
        <v>310</v>
      </c>
      <c r="H65" s="151">
        <v>98.2</v>
      </c>
      <c r="I65" s="151">
        <f t="shared" si="6"/>
        <v>98.2</v>
      </c>
      <c r="J65" s="151">
        <f t="shared" si="6"/>
        <v>98.2</v>
      </c>
    </row>
    <row r="66" spans="1:10" s="4" customFormat="1" ht="19.5" customHeight="1">
      <c r="A66" s="359"/>
      <c r="B66" s="360"/>
      <c r="C66" s="50"/>
      <c r="D66" s="83" t="s">
        <v>302</v>
      </c>
      <c r="E66" s="14" t="s">
        <v>303</v>
      </c>
      <c r="F66" s="298">
        <v>5901182010</v>
      </c>
      <c r="G66" s="298">
        <v>310</v>
      </c>
      <c r="H66" s="151">
        <v>9.3000000000000007</v>
      </c>
      <c r="I66" s="151">
        <f t="shared" si="6"/>
        <v>9.3000000000000007</v>
      </c>
      <c r="J66" s="151">
        <f t="shared" si="6"/>
        <v>9.3000000000000007</v>
      </c>
    </row>
    <row r="67" spans="1:10" s="4" customFormat="1" ht="19.5" customHeight="1">
      <c r="A67" s="359"/>
      <c r="B67" s="360"/>
      <c r="C67" s="50"/>
      <c r="D67" s="83" t="s">
        <v>71</v>
      </c>
      <c r="E67" s="14" t="s">
        <v>74</v>
      </c>
      <c r="F67" s="194">
        <v>5901180110</v>
      </c>
      <c r="G67" s="194">
        <v>346</v>
      </c>
      <c r="H67" s="151">
        <v>281</v>
      </c>
      <c r="I67" s="151">
        <f t="shared" si="6"/>
        <v>281</v>
      </c>
      <c r="J67" s="151">
        <f t="shared" si="6"/>
        <v>281</v>
      </c>
    </row>
    <row r="68" spans="1:10" s="4" customFormat="1" ht="19.5" customHeight="1">
      <c r="A68" s="359"/>
      <c r="B68" s="360"/>
      <c r="C68" s="50"/>
      <c r="D68" s="83" t="s">
        <v>302</v>
      </c>
      <c r="E68" s="14" t="s">
        <v>303</v>
      </c>
      <c r="F68" s="298">
        <v>5901180110</v>
      </c>
      <c r="G68" s="298">
        <v>346</v>
      </c>
      <c r="H68" s="151">
        <v>46.1</v>
      </c>
      <c r="I68" s="151">
        <f t="shared" si="6"/>
        <v>46.1</v>
      </c>
      <c r="J68" s="151">
        <f t="shared" si="6"/>
        <v>46.1</v>
      </c>
    </row>
    <row r="69" spans="1:10" s="4" customFormat="1" ht="19.5" customHeight="1">
      <c r="A69" s="359"/>
      <c r="B69" s="360"/>
      <c r="C69" s="50"/>
      <c r="D69" s="83" t="s">
        <v>71</v>
      </c>
      <c r="E69" s="14" t="s">
        <v>74</v>
      </c>
      <c r="F69" s="298">
        <v>5901180110</v>
      </c>
      <c r="G69" s="298">
        <v>227</v>
      </c>
      <c r="H69" s="151">
        <v>26.2</v>
      </c>
      <c r="I69" s="151">
        <f t="shared" si="6"/>
        <v>26.2</v>
      </c>
      <c r="J69" s="151">
        <f t="shared" si="6"/>
        <v>26.2</v>
      </c>
    </row>
    <row r="70" spans="1:10" s="4" customFormat="1" ht="19.5" customHeight="1">
      <c r="A70" s="359"/>
      <c r="B70" s="360"/>
      <c r="C70" s="50"/>
      <c r="D70" s="83" t="s">
        <v>302</v>
      </c>
      <c r="E70" s="14" t="s">
        <v>303</v>
      </c>
      <c r="F70" s="298">
        <v>5901180110</v>
      </c>
      <c r="G70" s="298">
        <v>227</v>
      </c>
      <c r="H70" s="151">
        <v>4.4000000000000004</v>
      </c>
      <c r="I70" s="151">
        <f t="shared" si="6"/>
        <v>4.4000000000000004</v>
      </c>
      <c r="J70" s="151">
        <f t="shared" si="6"/>
        <v>4.4000000000000004</v>
      </c>
    </row>
    <row r="71" spans="1:10" s="4" customFormat="1" ht="19.5" customHeight="1">
      <c r="A71" s="359"/>
      <c r="B71" s="360"/>
      <c r="C71" s="50"/>
      <c r="D71" s="83" t="s">
        <v>71</v>
      </c>
      <c r="E71" s="14" t="s">
        <v>74</v>
      </c>
      <c r="F71" s="298">
        <v>5901180110</v>
      </c>
      <c r="G71" s="298">
        <v>343</v>
      </c>
      <c r="H71" s="151">
        <v>188.7</v>
      </c>
      <c r="I71" s="151">
        <f t="shared" si="6"/>
        <v>188.7</v>
      </c>
      <c r="J71" s="151">
        <f t="shared" si="6"/>
        <v>188.7</v>
      </c>
    </row>
    <row r="72" spans="1:10" s="4" customFormat="1" ht="19.5" customHeight="1">
      <c r="A72" s="359"/>
      <c r="B72" s="360"/>
      <c r="C72" s="50"/>
      <c r="D72" s="83" t="s">
        <v>302</v>
      </c>
      <c r="E72" s="14" t="s">
        <v>303</v>
      </c>
      <c r="F72" s="298">
        <v>5901180110</v>
      </c>
      <c r="G72" s="298">
        <v>343</v>
      </c>
      <c r="H72" s="151">
        <v>93.4</v>
      </c>
      <c r="I72" s="151">
        <f t="shared" si="6"/>
        <v>93.4</v>
      </c>
      <c r="J72" s="151">
        <f t="shared" si="6"/>
        <v>93.4</v>
      </c>
    </row>
    <row r="73" spans="1:10" s="4" customFormat="1" ht="19.5" customHeight="1">
      <c r="A73" s="359"/>
      <c r="B73" s="360"/>
      <c r="C73" s="50"/>
      <c r="D73" s="83" t="s">
        <v>71</v>
      </c>
      <c r="E73" s="14" t="s">
        <v>74</v>
      </c>
      <c r="F73" s="35">
        <v>5901182010</v>
      </c>
      <c r="G73" s="35">
        <v>223</v>
      </c>
      <c r="H73" s="151">
        <v>2224.8000000000002</v>
      </c>
      <c r="I73" s="151">
        <f t="shared" ref="I73:J80" si="7">+H73</f>
        <v>2224.8000000000002</v>
      </c>
      <c r="J73" s="151">
        <f t="shared" si="7"/>
        <v>2224.8000000000002</v>
      </c>
    </row>
    <row r="74" spans="1:10" s="4" customFormat="1" ht="19.5" customHeight="1">
      <c r="A74" s="359"/>
      <c r="B74" s="360"/>
      <c r="C74" s="50"/>
      <c r="D74" s="83" t="s">
        <v>71</v>
      </c>
      <c r="E74" s="14" t="s">
        <v>74</v>
      </c>
      <c r="F74" s="298">
        <v>5901182010</v>
      </c>
      <c r="G74" s="298">
        <v>291</v>
      </c>
      <c r="H74" s="151">
        <v>126.5</v>
      </c>
      <c r="I74" s="151">
        <f t="shared" si="7"/>
        <v>126.5</v>
      </c>
      <c r="J74" s="151">
        <f t="shared" si="7"/>
        <v>126.5</v>
      </c>
    </row>
    <row r="75" spans="1:10" s="4" customFormat="1" ht="19.5" customHeight="1">
      <c r="A75" s="359"/>
      <c r="B75" s="360"/>
      <c r="C75" s="50"/>
      <c r="D75" s="83" t="s">
        <v>71</v>
      </c>
      <c r="E75" s="14" t="s">
        <v>348</v>
      </c>
      <c r="F75" s="298">
        <v>5901155490</v>
      </c>
      <c r="G75" s="298">
        <v>211</v>
      </c>
      <c r="H75" s="151">
        <v>295</v>
      </c>
      <c r="I75" s="151">
        <f t="shared" si="7"/>
        <v>295</v>
      </c>
      <c r="J75" s="151">
        <f t="shared" si="7"/>
        <v>295</v>
      </c>
    </row>
    <row r="76" spans="1:10" s="4" customFormat="1" ht="19.5" customHeight="1">
      <c r="A76" s="359"/>
      <c r="B76" s="360"/>
      <c r="C76" s="50"/>
      <c r="D76" s="83" t="s">
        <v>71</v>
      </c>
      <c r="E76" s="14" t="s">
        <v>74</v>
      </c>
      <c r="F76" s="298">
        <v>5901155490</v>
      </c>
      <c r="G76" s="298">
        <v>211</v>
      </c>
      <c r="H76" s="151">
        <v>676.9</v>
      </c>
      <c r="I76" s="151">
        <f t="shared" si="7"/>
        <v>676.9</v>
      </c>
      <c r="J76" s="151">
        <f t="shared" si="7"/>
        <v>676.9</v>
      </c>
    </row>
    <row r="77" spans="1:10" s="4" customFormat="1" ht="19.5" customHeight="1">
      <c r="A77" s="359"/>
      <c r="B77" s="360"/>
      <c r="C77" s="50"/>
      <c r="D77" s="83" t="s">
        <v>71</v>
      </c>
      <c r="E77" s="14" t="s">
        <v>74</v>
      </c>
      <c r="F77" s="298">
        <v>5901155490</v>
      </c>
      <c r="G77" s="298">
        <v>213</v>
      </c>
      <c r="H77" s="151">
        <v>204.4</v>
      </c>
      <c r="I77" s="151">
        <f t="shared" si="7"/>
        <v>204.4</v>
      </c>
      <c r="J77" s="151">
        <f t="shared" si="7"/>
        <v>204.4</v>
      </c>
    </row>
    <row r="78" spans="1:10" s="4" customFormat="1" ht="19.5" customHeight="1">
      <c r="A78" s="359"/>
      <c r="B78" s="360"/>
      <c r="C78" s="50"/>
      <c r="D78" s="83" t="s">
        <v>302</v>
      </c>
      <c r="E78" s="14" t="s">
        <v>303</v>
      </c>
      <c r="F78" s="298">
        <v>5901155490</v>
      </c>
      <c r="G78" s="298">
        <v>211</v>
      </c>
      <c r="H78" s="151">
        <v>57.3</v>
      </c>
      <c r="I78" s="151">
        <f t="shared" si="7"/>
        <v>57.3</v>
      </c>
      <c r="J78" s="151">
        <f t="shared" si="7"/>
        <v>57.3</v>
      </c>
    </row>
    <row r="79" spans="1:10" s="4" customFormat="1" ht="19.5" customHeight="1">
      <c r="A79" s="359"/>
      <c r="B79" s="360"/>
      <c r="C79" s="50"/>
      <c r="D79" s="83" t="s">
        <v>302</v>
      </c>
      <c r="E79" s="14" t="s">
        <v>303</v>
      </c>
      <c r="F79" s="298">
        <v>5901155490</v>
      </c>
      <c r="G79" s="298">
        <v>213</v>
      </c>
      <c r="H79" s="151">
        <v>17.3</v>
      </c>
      <c r="I79" s="151">
        <f t="shared" si="7"/>
        <v>17.3</v>
      </c>
      <c r="J79" s="151">
        <f t="shared" si="7"/>
        <v>17.3</v>
      </c>
    </row>
    <row r="80" spans="1:10" s="4" customFormat="1" ht="19.5" customHeight="1">
      <c r="A80" s="359"/>
      <c r="B80" s="360"/>
      <c r="C80" s="50"/>
      <c r="D80" s="300">
        <v>914</v>
      </c>
      <c r="E80" s="14" t="s">
        <v>348</v>
      </c>
      <c r="F80" s="298">
        <v>5901155490</v>
      </c>
      <c r="G80" s="300">
        <v>213</v>
      </c>
      <c r="H80" s="300">
        <v>45.1</v>
      </c>
      <c r="I80" s="300">
        <f t="shared" si="7"/>
        <v>45.1</v>
      </c>
      <c r="J80" s="300">
        <f t="shared" si="7"/>
        <v>45.1</v>
      </c>
    </row>
    <row r="81" spans="1:10" s="4" customFormat="1" ht="21.75" customHeight="1">
      <c r="A81" s="388" t="s">
        <v>175</v>
      </c>
      <c r="B81" s="352" t="s">
        <v>83</v>
      </c>
      <c r="C81" s="50" t="s">
        <v>238</v>
      </c>
      <c r="D81" s="83"/>
      <c r="E81" s="299"/>
      <c r="F81" s="35"/>
      <c r="G81" s="35"/>
      <c r="H81" s="196">
        <f>SUM(H82:H94)</f>
        <v>25092.400000000001</v>
      </c>
      <c r="I81" s="196">
        <f t="shared" ref="I81:J81" si="8">SUM(I82:I94)</f>
        <v>24984.1</v>
      </c>
      <c r="J81" s="196">
        <f t="shared" si="8"/>
        <v>24984.1</v>
      </c>
    </row>
    <row r="82" spans="1:10" s="4" customFormat="1" ht="21.75" customHeight="1">
      <c r="A82" s="389"/>
      <c r="B82" s="353"/>
      <c r="C82" s="50" t="s">
        <v>270</v>
      </c>
      <c r="D82" s="83" t="s">
        <v>71</v>
      </c>
      <c r="E82" s="14" t="s">
        <v>72</v>
      </c>
      <c r="F82" s="35">
        <v>5901220540</v>
      </c>
      <c r="G82" s="35">
        <v>225</v>
      </c>
      <c r="H82" s="151">
        <v>484.9</v>
      </c>
      <c r="I82" s="151">
        <v>484.9</v>
      </c>
      <c r="J82" s="151">
        <v>484.9</v>
      </c>
    </row>
    <row r="83" spans="1:10" s="4" customFormat="1" ht="21.75" customHeight="1">
      <c r="A83" s="389"/>
      <c r="B83" s="353"/>
      <c r="C83" s="50"/>
      <c r="D83" s="83" t="s">
        <v>71</v>
      </c>
      <c r="E83" s="14" t="s">
        <v>72</v>
      </c>
      <c r="F83" s="200">
        <v>5901280200</v>
      </c>
      <c r="G83" s="200">
        <v>225</v>
      </c>
      <c r="H83" s="151">
        <v>1471.6</v>
      </c>
      <c r="I83" s="151">
        <v>1471.6</v>
      </c>
      <c r="J83" s="151">
        <v>1471.6</v>
      </c>
    </row>
    <row r="84" spans="1:10" s="4" customFormat="1" ht="21.75" customHeight="1">
      <c r="A84" s="389"/>
      <c r="B84" s="353"/>
      <c r="C84" s="50"/>
      <c r="D84" s="83" t="s">
        <v>71</v>
      </c>
      <c r="E84" s="14" t="s">
        <v>72</v>
      </c>
      <c r="F84" s="35">
        <v>5901280200</v>
      </c>
      <c r="G84" s="35">
        <v>226</v>
      </c>
      <c r="H84" s="151">
        <v>1839.6</v>
      </c>
      <c r="I84" s="151">
        <v>1839.6</v>
      </c>
      <c r="J84" s="151">
        <v>1839.6</v>
      </c>
    </row>
    <row r="85" spans="1:10" s="4" customFormat="1" ht="21.75" customHeight="1">
      <c r="A85" s="389"/>
      <c r="B85" s="353"/>
      <c r="C85" s="50"/>
      <c r="D85" s="83" t="s">
        <v>71</v>
      </c>
      <c r="E85" s="14" t="s">
        <v>72</v>
      </c>
      <c r="F85" s="255">
        <v>5901280200</v>
      </c>
      <c r="G85" s="255">
        <v>227</v>
      </c>
      <c r="H85" s="151">
        <v>22.2</v>
      </c>
      <c r="I85" s="151">
        <v>22.2</v>
      </c>
      <c r="J85" s="151">
        <v>22.2</v>
      </c>
    </row>
    <row r="86" spans="1:10" s="4" customFormat="1" ht="21.75" customHeight="1">
      <c r="A86" s="389"/>
      <c r="B86" s="353"/>
      <c r="C86" s="50"/>
      <c r="D86" s="83" t="s">
        <v>71</v>
      </c>
      <c r="E86" s="14" t="s">
        <v>72</v>
      </c>
      <c r="F86" s="255">
        <v>5901280200</v>
      </c>
      <c r="G86" s="35">
        <v>346</v>
      </c>
      <c r="H86" s="151">
        <v>105.3</v>
      </c>
      <c r="I86" s="151">
        <v>105.3</v>
      </c>
      <c r="J86" s="151">
        <v>105.3</v>
      </c>
    </row>
    <row r="87" spans="1:10" s="4" customFormat="1" ht="21.75" customHeight="1">
      <c r="A87" s="389"/>
      <c r="B87" s="353"/>
      <c r="C87" s="50"/>
      <c r="D87" s="83" t="s">
        <v>71</v>
      </c>
      <c r="E87" s="14" t="s">
        <v>72</v>
      </c>
      <c r="F87" s="298" t="s">
        <v>514</v>
      </c>
      <c r="G87" s="239">
        <v>225</v>
      </c>
      <c r="H87" s="151">
        <v>500.4</v>
      </c>
      <c r="I87" s="151">
        <v>392.1</v>
      </c>
      <c r="J87" s="151">
        <v>392.1</v>
      </c>
    </row>
    <row r="88" spans="1:10" s="4" customFormat="1" ht="21.75" customHeight="1">
      <c r="A88" s="389"/>
      <c r="B88" s="353"/>
      <c r="C88" s="50"/>
      <c r="D88" s="83" t="s">
        <v>71</v>
      </c>
      <c r="E88" s="14" t="s">
        <v>72</v>
      </c>
      <c r="F88" s="239">
        <v>5901280200</v>
      </c>
      <c r="G88" s="239">
        <v>349</v>
      </c>
      <c r="H88" s="151">
        <v>171.8</v>
      </c>
      <c r="I88" s="151">
        <v>171.8</v>
      </c>
      <c r="J88" s="151">
        <v>171.8</v>
      </c>
    </row>
    <row r="89" spans="1:10" s="4" customFormat="1" ht="21.75" customHeight="1">
      <c r="A89" s="389"/>
      <c r="B89" s="353"/>
      <c r="C89" s="50"/>
      <c r="D89" s="83" t="s">
        <v>71</v>
      </c>
      <c r="E89" s="14" t="s">
        <v>72</v>
      </c>
      <c r="F89" s="239">
        <v>5901280200</v>
      </c>
      <c r="G89" s="239">
        <v>223</v>
      </c>
      <c r="H89" s="151">
        <v>1015.4</v>
      </c>
      <c r="I89" s="151">
        <v>1015.4</v>
      </c>
      <c r="J89" s="151">
        <v>1015.4</v>
      </c>
    </row>
    <row r="90" spans="1:10" s="4" customFormat="1" ht="21.75" customHeight="1">
      <c r="A90" s="389"/>
      <c r="B90" s="353"/>
      <c r="C90" s="50"/>
      <c r="D90" s="83" t="s">
        <v>71</v>
      </c>
      <c r="E90" s="14" t="s">
        <v>72</v>
      </c>
      <c r="F90" s="298">
        <v>5901280200</v>
      </c>
      <c r="G90" s="239">
        <v>296</v>
      </c>
      <c r="H90" s="151">
        <v>5059.6000000000004</v>
      </c>
      <c r="I90" s="151">
        <v>5059.6000000000004</v>
      </c>
      <c r="J90" s="151">
        <v>5059.6000000000004</v>
      </c>
    </row>
    <row r="91" spans="1:10" s="4" customFormat="1" ht="21.75" customHeight="1">
      <c r="A91" s="389"/>
      <c r="B91" s="353"/>
      <c r="C91" s="50"/>
      <c r="D91" s="83" t="s">
        <v>71</v>
      </c>
      <c r="E91" s="14" t="s">
        <v>72</v>
      </c>
      <c r="F91" s="298">
        <v>5901280200</v>
      </c>
      <c r="G91" s="35">
        <v>245</v>
      </c>
      <c r="H91" s="151">
        <v>7666.1</v>
      </c>
      <c r="I91" s="151">
        <v>7666.1</v>
      </c>
      <c r="J91" s="151">
        <v>7666.1</v>
      </c>
    </row>
    <row r="92" spans="1:10" s="4" customFormat="1" ht="21.75" customHeight="1">
      <c r="A92" s="297"/>
      <c r="B92" s="296"/>
      <c r="C92" s="50"/>
      <c r="D92" s="83" t="s">
        <v>71</v>
      </c>
      <c r="E92" s="14" t="s">
        <v>72</v>
      </c>
      <c r="F92" s="298">
        <v>5901280200</v>
      </c>
      <c r="G92" s="298">
        <v>291</v>
      </c>
      <c r="H92" s="151">
        <v>2330.5</v>
      </c>
      <c r="I92" s="151">
        <v>2330.5</v>
      </c>
      <c r="J92" s="151">
        <v>2330.5</v>
      </c>
    </row>
    <row r="93" spans="1:10" s="4" customFormat="1" ht="21.75" customHeight="1">
      <c r="A93" s="297"/>
      <c r="B93" s="296"/>
      <c r="C93" s="50"/>
      <c r="D93" s="83" t="s">
        <v>71</v>
      </c>
      <c r="E93" s="14" t="s">
        <v>72</v>
      </c>
      <c r="F93" s="298">
        <v>5901280200</v>
      </c>
      <c r="G93" s="298">
        <v>297</v>
      </c>
      <c r="H93" s="151">
        <v>25</v>
      </c>
      <c r="I93" s="151">
        <v>25</v>
      </c>
      <c r="J93" s="151">
        <v>25</v>
      </c>
    </row>
    <row r="94" spans="1:10" s="4" customFormat="1" ht="21.75" customHeight="1">
      <c r="A94" s="297"/>
      <c r="B94" s="296"/>
      <c r="C94" s="50"/>
      <c r="D94" s="83" t="s">
        <v>71</v>
      </c>
      <c r="E94" s="14" t="s">
        <v>433</v>
      </c>
      <c r="F94" s="298">
        <v>5901298690</v>
      </c>
      <c r="G94" s="298">
        <v>225</v>
      </c>
      <c r="H94" s="151">
        <v>4400</v>
      </c>
      <c r="I94" s="151">
        <v>4400</v>
      </c>
      <c r="J94" s="151">
        <v>4400</v>
      </c>
    </row>
    <row r="95" spans="1:10" s="4" customFormat="1" ht="21.75" customHeight="1">
      <c r="A95" s="297"/>
      <c r="B95" s="296"/>
      <c r="C95" s="50"/>
      <c r="D95" s="83"/>
      <c r="E95" s="14"/>
      <c r="F95" s="298"/>
      <c r="G95" s="298"/>
      <c r="H95" s="151"/>
      <c r="I95" s="151"/>
      <c r="J95" s="151"/>
    </row>
    <row r="96" spans="1:10" s="4" customFormat="1" ht="21.75" customHeight="1">
      <c r="A96" s="388" t="s">
        <v>176</v>
      </c>
      <c r="B96" s="352" t="s">
        <v>228</v>
      </c>
      <c r="C96" s="50" t="s">
        <v>238</v>
      </c>
      <c r="E96" s="301"/>
      <c r="G96" s="301"/>
      <c r="H96" s="309">
        <f>SUM(H97:H102)</f>
        <v>5367.6</v>
      </c>
      <c r="I96" s="309">
        <f t="shared" ref="I96:J96" si="9">SUM(I97:I102)</f>
        <v>5367.6</v>
      </c>
      <c r="J96" s="310">
        <f t="shared" si="9"/>
        <v>5367.6</v>
      </c>
    </row>
    <row r="97" spans="1:10" s="4" customFormat="1" ht="21.75" customHeight="1">
      <c r="A97" s="389"/>
      <c r="B97" s="353"/>
      <c r="C97" s="50"/>
      <c r="D97" s="83" t="s">
        <v>71</v>
      </c>
      <c r="E97" s="14" t="s">
        <v>74</v>
      </c>
      <c r="F97" s="14" t="s">
        <v>304</v>
      </c>
      <c r="G97" s="14" t="s">
        <v>434</v>
      </c>
      <c r="H97" s="151">
        <v>426.9</v>
      </c>
      <c r="I97" s="151">
        <f>+H97</f>
        <v>426.9</v>
      </c>
      <c r="J97" s="151">
        <f>+I97</f>
        <v>426.9</v>
      </c>
    </row>
    <row r="98" spans="1:10" s="4" customFormat="1" ht="21.75" customHeight="1">
      <c r="A98" s="389"/>
      <c r="B98" s="353"/>
      <c r="C98" s="50"/>
      <c r="D98" s="83" t="s">
        <v>71</v>
      </c>
      <c r="E98" s="14" t="s">
        <v>74</v>
      </c>
      <c r="F98" s="14" t="s">
        <v>304</v>
      </c>
      <c r="G98" s="14" t="s">
        <v>515</v>
      </c>
      <c r="H98" s="151">
        <v>10.1</v>
      </c>
      <c r="I98" s="151">
        <f t="shared" ref="I98:J99" si="10">+H98</f>
        <v>10.1</v>
      </c>
      <c r="J98" s="151">
        <f t="shared" si="10"/>
        <v>10.1</v>
      </c>
    </row>
    <row r="99" spans="1:10" s="4" customFormat="1" ht="21.75" customHeight="1">
      <c r="A99" s="389"/>
      <c r="B99" s="353"/>
      <c r="C99" s="50" t="s">
        <v>270</v>
      </c>
      <c r="D99" s="83" t="s">
        <v>71</v>
      </c>
      <c r="E99" s="14" t="s">
        <v>74</v>
      </c>
      <c r="F99" s="14" t="s">
        <v>304</v>
      </c>
      <c r="G99" s="14" t="s">
        <v>516</v>
      </c>
      <c r="H99" s="151">
        <v>132</v>
      </c>
      <c r="I99" s="151">
        <f t="shared" si="10"/>
        <v>132</v>
      </c>
      <c r="J99" s="151">
        <f t="shared" si="10"/>
        <v>132</v>
      </c>
    </row>
    <row r="100" spans="1:10" s="4" customFormat="1" ht="21.75" customHeight="1">
      <c r="A100" s="389"/>
      <c r="B100" s="353"/>
      <c r="C100" s="50"/>
      <c r="D100" s="83" t="s">
        <v>71</v>
      </c>
      <c r="E100" s="14" t="s">
        <v>72</v>
      </c>
      <c r="F100" s="14" t="s">
        <v>304</v>
      </c>
      <c r="G100" s="14" t="s">
        <v>434</v>
      </c>
      <c r="H100" s="151">
        <v>210</v>
      </c>
      <c r="I100" s="151">
        <v>210</v>
      </c>
      <c r="J100" s="151">
        <v>210</v>
      </c>
    </row>
    <row r="101" spans="1:10" s="4" customFormat="1" ht="21.75" customHeight="1">
      <c r="A101" s="389"/>
      <c r="B101" s="353"/>
      <c r="C101" s="50"/>
      <c r="D101" s="83" t="s">
        <v>71</v>
      </c>
      <c r="E101" s="14" t="s">
        <v>72</v>
      </c>
      <c r="F101" s="14" t="s">
        <v>304</v>
      </c>
      <c r="G101" s="14" t="s">
        <v>516</v>
      </c>
      <c r="H101" s="151">
        <v>61</v>
      </c>
      <c r="I101" s="151">
        <v>61</v>
      </c>
      <c r="J101" s="151">
        <v>61</v>
      </c>
    </row>
    <row r="102" spans="1:10" s="4" customFormat="1" ht="21.75" customHeight="1">
      <c r="A102" s="389"/>
      <c r="B102" s="353"/>
      <c r="C102" s="50"/>
      <c r="D102" s="83" t="s">
        <v>71</v>
      </c>
      <c r="E102" s="14" t="s">
        <v>73</v>
      </c>
      <c r="F102" s="14" t="s">
        <v>304</v>
      </c>
      <c r="G102" s="14" t="s">
        <v>517</v>
      </c>
      <c r="H102" s="151">
        <v>4527.6000000000004</v>
      </c>
      <c r="I102" s="151">
        <v>4527.6000000000004</v>
      </c>
      <c r="J102" s="151">
        <v>4527.6000000000004</v>
      </c>
    </row>
    <row r="103" spans="1:10" s="4" customFormat="1" ht="21.75" customHeight="1">
      <c r="A103" s="388" t="s">
        <v>177</v>
      </c>
      <c r="B103" s="352" t="s">
        <v>142</v>
      </c>
      <c r="C103" s="50" t="s">
        <v>238</v>
      </c>
      <c r="D103" s="83"/>
      <c r="E103" s="35"/>
      <c r="F103" s="35"/>
      <c r="G103" s="35"/>
      <c r="H103" s="196">
        <f>H104+H105</f>
        <v>9417.5</v>
      </c>
      <c r="I103" s="196">
        <f t="shared" ref="I103:J103" si="11">I104+I105</f>
        <v>9417.5</v>
      </c>
      <c r="J103" s="196">
        <f t="shared" si="11"/>
        <v>9417.5</v>
      </c>
    </row>
    <row r="104" spans="1:10" s="4" customFormat="1" ht="21.75" customHeight="1">
      <c r="A104" s="389"/>
      <c r="B104" s="353"/>
      <c r="C104" s="50" t="s">
        <v>270</v>
      </c>
      <c r="D104" s="83" t="s">
        <v>71</v>
      </c>
      <c r="E104" s="35">
        <v>1001</v>
      </c>
      <c r="F104" s="35">
        <v>5901480470</v>
      </c>
      <c r="G104" s="35">
        <v>264</v>
      </c>
      <c r="H104" s="151">
        <v>5498.1</v>
      </c>
      <c r="I104" s="151">
        <f>H104</f>
        <v>5498.1</v>
      </c>
      <c r="J104" s="151">
        <f>I104</f>
        <v>5498.1</v>
      </c>
    </row>
    <row r="105" spans="1:10" s="4" customFormat="1" ht="20.25" customHeight="1">
      <c r="A105" s="390"/>
      <c r="B105" s="354"/>
      <c r="C105" s="50" t="s">
        <v>244</v>
      </c>
      <c r="D105" s="83" t="s">
        <v>71</v>
      </c>
      <c r="E105" s="35">
        <v>1003</v>
      </c>
      <c r="F105" s="35">
        <v>5901480520</v>
      </c>
      <c r="G105" s="35">
        <v>296</v>
      </c>
      <c r="H105" s="184">
        <v>3919.4</v>
      </c>
      <c r="I105" s="184">
        <f>H105</f>
        <v>3919.4</v>
      </c>
      <c r="J105" s="184">
        <f>I105</f>
        <v>3919.4</v>
      </c>
    </row>
    <row r="106" spans="1:10" s="4" customFormat="1" ht="20.25" customHeight="1">
      <c r="A106" s="388" t="s">
        <v>178</v>
      </c>
      <c r="B106" s="352" t="s">
        <v>145</v>
      </c>
      <c r="C106" s="50" t="s">
        <v>238</v>
      </c>
      <c r="D106" s="83"/>
      <c r="E106" s="35"/>
      <c r="F106" s="35"/>
      <c r="G106" s="35"/>
      <c r="H106" s="196">
        <f>H107+H108</f>
        <v>528.70000000000005</v>
      </c>
      <c r="I106" s="196">
        <f t="shared" ref="I106:J106" si="12">I107+I108</f>
        <v>528.70000000000005</v>
      </c>
      <c r="J106" s="196">
        <f t="shared" si="12"/>
        <v>528.70000000000005</v>
      </c>
    </row>
    <row r="107" spans="1:10" s="4" customFormat="1" ht="20.25" customHeight="1">
      <c r="A107" s="389"/>
      <c r="B107" s="353"/>
      <c r="C107" s="50" t="s">
        <v>270</v>
      </c>
      <c r="D107" s="83" t="s">
        <v>71</v>
      </c>
      <c r="E107" s="35">
        <v>1006</v>
      </c>
      <c r="F107" s="35">
        <v>5901580490</v>
      </c>
      <c r="G107" s="35">
        <v>246</v>
      </c>
      <c r="H107" s="151">
        <v>528.70000000000005</v>
      </c>
      <c r="I107" s="151">
        <v>528.70000000000005</v>
      </c>
      <c r="J107" s="151">
        <v>528.70000000000005</v>
      </c>
    </row>
    <row r="108" spans="1:10" s="4" customFormat="1" ht="18" customHeight="1">
      <c r="A108" s="390"/>
      <c r="B108" s="354"/>
      <c r="C108" s="50" t="s">
        <v>244</v>
      </c>
      <c r="D108" s="83"/>
      <c r="E108" s="35"/>
      <c r="F108" s="35"/>
      <c r="G108" s="35"/>
      <c r="H108" s="151"/>
      <c r="I108" s="151"/>
      <c r="J108" s="151"/>
    </row>
    <row r="109" spans="1:10" s="4" customFormat="1" ht="20.25" customHeight="1">
      <c r="A109" s="388" t="s">
        <v>179</v>
      </c>
      <c r="B109" s="352" t="s">
        <v>146</v>
      </c>
      <c r="C109" s="50" t="s">
        <v>238</v>
      </c>
      <c r="D109" s="83"/>
      <c r="E109" s="35"/>
      <c r="F109" s="35"/>
      <c r="G109" s="35"/>
      <c r="H109" s="151"/>
      <c r="I109" s="151"/>
      <c r="J109" s="151"/>
    </row>
    <row r="110" spans="1:10" s="4" customFormat="1" ht="21.75" customHeight="1">
      <c r="A110" s="389"/>
      <c r="B110" s="355"/>
      <c r="C110" s="50" t="s">
        <v>270</v>
      </c>
      <c r="D110" s="83"/>
      <c r="E110" s="35"/>
      <c r="F110" s="35"/>
      <c r="G110" s="35"/>
      <c r="H110" s="151"/>
      <c r="I110" s="151"/>
      <c r="J110" s="151"/>
    </row>
    <row r="111" spans="1:10" s="4" customFormat="1" ht="17.25" customHeight="1">
      <c r="A111" s="390"/>
      <c r="B111" s="315"/>
      <c r="C111" s="50" t="s">
        <v>244</v>
      </c>
      <c r="D111" s="83"/>
      <c r="E111" s="35"/>
      <c r="F111" s="35"/>
      <c r="G111" s="35"/>
      <c r="H111" s="151"/>
      <c r="I111" s="151"/>
      <c r="J111" s="151"/>
    </row>
    <row r="112" spans="1:10" s="4" customFormat="1" ht="17.25" customHeight="1">
      <c r="A112" s="388" t="s">
        <v>180</v>
      </c>
      <c r="B112" s="326" t="s">
        <v>149</v>
      </c>
      <c r="C112" s="50" t="s">
        <v>238</v>
      </c>
      <c r="D112" s="83"/>
      <c r="E112" s="35"/>
      <c r="F112" s="35"/>
      <c r="G112" s="35"/>
      <c r="H112" s="151"/>
      <c r="I112" s="151"/>
      <c r="J112" s="151"/>
    </row>
    <row r="113" spans="1:10" s="4" customFormat="1" ht="17.25" customHeight="1">
      <c r="A113" s="389"/>
      <c r="B113" s="327"/>
      <c r="C113" s="50" t="s">
        <v>270</v>
      </c>
      <c r="D113" s="83"/>
      <c r="E113" s="35"/>
      <c r="F113" s="35"/>
      <c r="G113" s="35"/>
      <c r="H113" s="151"/>
      <c r="I113" s="151"/>
      <c r="J113" s="151"/>
    </row>
    <row r="114" spans="1:10" s="4" customFormat="1" ht="17.25" customHeight="1">
      <c r="A114" s="390"/>
      <c r="B114" s="328"/>
      <c r="C114" s="50" t="s">
        <v>244</v>
      </c>
      <c r="D114" s="83"/>
      <c r="E114" s="35"/>
      <c r="F114" s="35"/>
      <c r="G114" s="35"/>
      <c r="H114" s="151"/>
      <c r="I114" s="151"/>
      <c r="J114" s="151"/>
    </row>
    <row r="115" spans="1:10" s="4" customFormat="1" ht="17.25" customHeight="1">
      <c r="A115" s="388" t="s">
        <v>181</v>
      </c>
      <c r="B115" s="326" t="s">
        <v>217</v>
      </c>
      <c r="C115" s="50" t="s">
        <v>238</v>
      </c>
      <c r="D115" s="83"/>
      <c r="E115" s="35"/>
      <c r="F115" s="35"/>
      <c r="G115" s="35"/>
      <c r="H115" s="196">
        <f>SUM(H116:H132)</f>
        <v>33970.200000000004</v>
      </c>
      <c r="I115" s="196">
        <f t="shared" ref="I115:J115" si="13">SUM(I116:I132)</f>
        <v>33970.200000000004</v>
      </c>
      <c r="J115" s="196">
        <f t="shared" si="13"/>
        <v>33970.200000000004</v>
      </c>
    </row>
    <row r="116" spans="1:10" s="4" customFormat="1" ht="17.25" customHeight="1">
      <c r="A116" s="389"/>
      <c r="B116" s="327"/>
      <c r="C116" s="50" t="s">
        <v>270</v>
      </c>
      <c r="D116" s="83" t="s">
        <v>71</v>
      </c>
      <c r="E116" s="14" t="s">
        <v>72</v>
      </c>
      <c r="F116" s="14" t="s">
        <v>305</v>
      </c>
      <c r="G116" s="14" t="s">
        <v>434</v>
      </c>
      <c r="H116" s="151">
        <v>6250.5</v>
      </c>
      <c r="I116" s="151">
        <f>+H116</f>
        <v>6250.5</v>
      </c>
      <c r="J116" s="151">
        <f>+I116</f>
        <v>6250.5</v>
      </c>
    </row>
    <row r="117" spans="1:10" s="4" customFormat="1" ht="17.25" customHeight="1">
      <c r="A117" s="389"/>
      <c r="B117" s="327"/>
      <c r="C117" s="50"/>
      <c r="D117" s="83" t="s">
        <v>71</v>
      </c>
      <c r="E117" s="14" t="s">
        <v>72</v>
      </c>
      <c r="F117" s="14" t="s">
        <v>305</v>
      </c>
      <c r="G117" s="14" t="s">
        <v>515</v>
      </c>
      <c r="H117" s="151">
        <v>15.6</v>
      </c>
      <c r="I117" s="151">
        <f t="shared" ref="I117:J120" si="14">+H117</f>
        <v>15.6</v>
      </c>
      <c r="J117" s="151">
        <f t="shared" si="14"/>
        <v>15.6</v>
      </c>
    </row>
    <row r="118" spans="1:10" s="4" customFormat="1" ht="17.25" customHeight="1">
      <c r="A118" s="389"/>
      <c r="B118" s="327"/>
      <c r="C118" s="50"/>
      <c r="D118" s="83" t="s">
        <v>71</v>
      </c>
      <c r="E118" s="14" t="s">
        <v>72</v>
      </c>
      <c r="F118" s="14" t="s">
        <v>305</v>
      </c>
      <c r="G118" s="14" t="s">
        <v>516</v>
      </c>
      <c r="H118" s="151">
        <v>1879</v>
      </c>
      <c r="I118" s="151">
        <f t="shared" si="14"/>
        <v>1879</v>
      </c>
      <c r="J118" s="151">
        <f t="shared" si="14"/>
        <v>1879</v>
      </c>
    </row>
    <row r="119" spans="1:10" s="4" customFormat="1" ht="17.25" customHeight="1">
      <c r="A119" s="389"/>
      <c r="B119" s="327"/>
      <c r="C119" s="50"/>
      <c r="D119" s="83" t="s">
        <v>71</v>
      </c>
      <c r="E119" s="14" t="s">
        <v>72</v>
      </c>
      <c r="F119" s="14" t="s">
        <v>305</v>
      </c>
      <c r="G119" s="14" t="s">
        <v>446</v>
      </c>
      <c r="H119" s="151">
        <v>364.9</v>
      </c>
      <c r="I119" s="151">
        <f t="shared" si="14"/>
        <v>364.9</v>
      </c>
      <c r="J119" s="151">
        <f t="shared" si="14"/>
        <v>364.9</v>
      </c>
    </row>
    <row r="120" spans="1:10" s="4" customFormat="1" ht="17.25" customHeight="1">
      <c r="A120" s="389"/>
      <c r="B120" s="327"/>
      <c r="C120" s="50"/>
      <c r="D120" s="83" t="s">
        <v>71</v>
      </c>
      <c r="E120" s="14" t="s">
        <v>72</v>
      </c>
      <c r="F120" s="14" t="s">
        <v>305</v>
      </c>
      <c r="G120" s="14" t="s">
        <v>521</v>
      </c>
      <c r="H120" s="151">
        <v>188</v>
      </c>
      <c r="I120" s="151">
        <f t="shared" si="14"/>
        <v>188</v>
      </c>
      <c r="J120" s="151">
        <f t="shared" si="14"/>
        <v>188</v>
      </c>
    </row>
    <row r="121" spans="1:10" s="4" customFormat="1" ht="17.25" customHeight="1">
      <c r="A121" s="389"/>
      <c r="B121" s="327"/>
      <c r="C121" s="50"/>
      <c r="D121" s="83" t="s">
        <v>71</v>
      </c>
      <c r="E121" s="14" t="s">
        <v>72</v>
      </c>
      <c r="F121" s="14" t="s">
        <v>305</v>
      </c>
      <c r="G121" s="14" t="s">
        <v>446</v>
      </c>
      <c r="H121" s="151">
        <v>641</v>
      </c>
      <c r="I121" s="151">
        <f t="shared" ref="I121:J123" si="15">+H121</f>
        <v>641</v>
      </c>
      <c r="J121" s="151">
        <f t="shared" si="15"/>
        <v>641</v>
      </c>
    </row>
    <row r="122" spans="1:10" s="4" customFormat="1" ht="17.25" customHeight="1">
      <c r="A122" s="389"/>
      <c r="B122" s="327"/>
      <c r="C122" s="50"/>
      <c r="D122" s="83" t="s">
        <v>71</v>
      </c>
      <c r="E122" s="14" t="s">
        <v>72</v>
      </c>
      <c r="F122" s="35">
        <v>5901800590</v>
      </c>
      <c r="G122" s="35">
        <v>346</v>
      </c>
      <c r="H122" s="151">
        <v>805.1</v>
      </c>
      <c r="I122" s="151">
        <f t="shared" si="15"/>
        <v>805.1</v>
      </c>
      <c r="J122" s="151">
        <f t="shared" si="15"/>
        <v>805.1</v>
      </c>
    </row>
    <row r="123" spans="1:10" s="4" customFormat="1" ht="17.25" customHeight="1">
      <c r="A123" s="389"/>
      <c r="B123" s="327"/>
      <c r="C123" s="50"/>
      <c r="D123" s="83" t="s">
        <v>71</v>
      </c>
      <c r="E123" s="14" t="s">
        <v>72</v>
      </c>
      <c r="F123" s="255">
        <v>5901880330</v>
      </c>
      <c r="G123" s="35">
        <v>244</v>
      </c>
      <c r="H123" s="151">
        <v>21272.3</v>
      </c>
      <c r="I123" s="151">
        <f t="shared" si="15"/>
        <v>21272.3</v>
      </c>
      <c r="J123" s="151">
        <f t="shared" si="15"/>
        <v>21272.3</v>
      </c>
    </row>
    <row r="124" spans="1:10" s="4" customFormat="1" ht="17.25" customHeight="1">
      <c r="A124" s="389"/>
      <c r="B124" s="327"/>
      <c r="C124" s="50"/>
      <c r="D124" s="83" t="s">
        <v>71</v>
      </c>
      <c r="E124" s="14" t="s">
        <v>72</v>
      </c>
      <c r="F124" s="306">
        <v>5901892030</v>
      </c>
      <c r="G124" s="306">
        <v>211</v>
      </c>
      <c r="H124" s="151">
        <v>153</v>
      </c>
      <c r="I124" s="151">
        <f t="shared" ref="I124:I126" si="16">+H124</f>
        <v>153</v>
      </c>
      <c r="J124" s="151">
        <f t="shared" ref="J124:J126" si="17">+I124</f>
        <v>153</v>
      </c>
    </row>
    <row r="125" spans="1:10" s="4" customFormat="1" ht="17.25" customHeight="1">
      <c r="A125" s="389"/>
      <c r="B125" s="327"/>
      <c r="C125" s="50"/>
      <c r="D125" s="83" t="s">
        <v>71</v>
      </c>
      <c r="E125" s="14" t="s">
        <v>72</v>
      </c>
      <c r="F125" s="306">
        <v>5901892030</v>
      </c>
      <c r="G125" s="306">
        <v>213</v>
      </c>
      <c r="H125" s="151">
        <v>44</v>
      </c>
      <c r="I125" s="151">
        <f t="shared" si="16"/>
        <v>44</v>
      </c>
      <c r="J125" s="151">
        <f t="shared" si="17"/>
        <v>44</v>
      </c>
    </row>
    <row r="126" spans="1:10" s="4" customFormat="1" ht="17.25" customHeight="1">
      <c r="A126" s="389"/>
      <c r="B126" s="327"/>
      <c r="C126" s="50"/>
      <c r="D126" s="83" t="s">
        <v>302</v>
      </c>
      <c r="E126" s="14" t="s">
        <v>303</v>
      </c>
      <c r="F126" s="306">
        <v>5901800590</v>
      </c>
      <c r="G126" s="306">
        <v>211</v>
      </c>
      <c r="H126" s="151">
        <v>1532.8</v>
      </c>
      <c r="I126" s="151">
        <f t="shared" si="16"/>
        <v>1532.8</v>
      </c>
      <c r="J126" s="151">
        <f t="shared" si="17"/>
        <v>1532.8</v>
      </c>
    </row>
    <row r="127" spans="1:10" s="4" customFormat="1" ht="17.25" customHeight="1">
      <c r="A127" s="389"/>
      <c r="B127" s="327"/>
      <c r="C127" s="50"/>
      <c r="D127" s="83" t="s">
        <v>302</v>
      </c>
      <c r="E127" s="14" t="s">
        <v>303</v>
      </c>
      <c r="F127" s="306">
        <v>5901800590</v>
      </c>
      <c r="G127" s="306">
        <v>221</v>
      </c>
      <c r="H127" s="151">
        <v>59.6</v>
      </c>
      <c r="I127" s="151">
        <f t="shared" ref="I127:I132" si="18">+H127</f>
        <v>59.6</v>
      </c>
      <c r="J127" s="151">
        <f t="shared" ref="J127:J132" si="19">+I127</f>
        <v>59.6</v>
      </c>
    </row>
    <row r="128" spans="1:10" s="4" customFormat="1" ht="17.25" customHeight="1">
      <c r="A128" s="389"/>
      <c r="B128" s="327"/>
      <c r="C128" s="50"/>
      <c r="D128" s="83" t="s">
        <v>302</v>
      </c>
      <c r="E128" s="14" t="s">
        <v>303</v>
      </c>
      <c r="F128" s="306">
        <v>5901800590</v>
      </c>
      <c r="G128" s="306">
        <v>213</v>
      </c>
      <c r="H128" s="151">
        <v>458.9</v>
      </c>
      <c r="I128" s="151">
        <f t="shared" si="18"/>
        <v>458.9</v>
      </c>
      <c r="J128" s="151">
        <f t="shared" si="19"/>
        <v>458.9</v>
      </c>
    </row>
    <row r="129" spans="1:10" s="4" customFormat="1" ht="17.25" customHeight="1">
      <c r="A129" s="389"/>
      <c r="B129" s="327"/>
      <c r="C129" s="50"/>
      <c r="D129" s="83" t="s">
        <v>302</v>
      </c>
      <c r="E129" s="14" t="s">
        <v>303</v>
      </c>
      <c r="F129" s="306">
        <v>5901800590</v>
      </c>
      <c r="G129" s="306">
        <v>225</v>
      </c>
      <c r="H129" s="151">
        <v>8.6999999999999993</v>
      </c>
      <c r="I129" s="151">
        <f t="shared" si="18"/>
        <v>8.6999999999999993</v>
      </c>
      <c r="J129" s="151">
        <f t="shared" si="19"/>
        <v>8.6999999999999993</v>
      </c>
    </row>
    <row r="130" spans="1:10" s="4" customFormat="1" ht="17.25" customHeight="1">
      <c r="A130" s="389"/>
      <c r="B130" s="327"/>
      <c r="C130" s="50"/>
      <c r="D130" s="83" t="s">
        <v>302</v>
      </c>
      <c r="E130" s="14" t="s">
        <v>303</v>
      </c>
      <c r="F130" s="306">
        <v>5901800590</v>
      </c>
      <c r="G130" s="306">
        <v>226</v>
      </c>
      <c r="H130" s="151">
        <v>131.5</v>
      </c>
      <c r="I130" s="151">
        <f t="shared" si="18"/>
        <v>131.5</v>
      </c>
      <c r="J130" s="151">
        <f t="shared" si="19"/>
        <v>131.5</v>
      </c>
    </row>
    <row r="131" spans="1:10" s="4" customFormat="1" ht="17.25" customHeight="1">
      <c r="A131" s="389"/>
      <c r="B131" s="327"/>
      <c r="C131" s="50"/>
      <c r="D131" s="83" t="s">
        <v>302</v>
      </c>
      <c r="E131" s="14" t="s">
        <v>303</v>
      </c>
      <c r="F131" s="306">
        <v>5901800590</v>
      </c>
      <c r="G131" s="306">
        <v>346</v>
      </c>
      <c r="H131" s="179">
        <v>15.3</v>
      </c>
      <c r="I131" s="151">
        <f t="shared" si="18"/>
        <v>15.3</v>
      </c>
      <c r="J131" s="151">
        <f t="shared" si="19"/>
        <v>15.3</v>
      </c>
    </row>
    <row r="132" spans="1:10" s="4" customFormat="1" ht="17.25" customHeight="1">
      <c r="A132" s="389"/>
      <c r="B132" s="327"/>
      <c r="C132" s="50"/>
      <c r="D132" s="83" t="s">
        <v>71</v>
      </c>
      <c r="E132" s="14" t="s">
        <v>72</v>
      </c>
      <c r="F132" s="306">
        <v>5901880330</v>
      </c>
      <c r="G132" s="306">
        <v>244</v>
      </c>
      <c r="H132" s="151">
        <v>150</v>
      </c>
      <c r="I132" s="151">
        <f t="shared" si="18"/>
        <v>150</v>
      </c>
      <c r="J132" s="151">
        <f t="shared" si="19"/>
        <v>150</v>
      </c>
    </row>
    <row r="133" spans="1:10" s="4" customFormat="1" ht="17.25" customHeight="1">
      <c r="A133" s="388" t="s">
        <v>182</v>
      </c>
      <c r="B133" s="326" t="s">
        <v>218</v>
      </c>
      <c r="C133" s="50" t="s">
        <v>238</v>
      </c>
      <c r="D133" s="83"/>
      <c r="E133" s="14"/>
      <c r="F133" s="306"/>
      <c r="G133" s="306"/>
      <c r="H133" s="151"/>
      <c r="I133" s="151"/>
      <c r="J133" s="151"/>
    </row>
    <row r="134" spans="1:10" s="4" customFormat="1" ht="17.25" customHeight="1">
      <c r="A134" s="389"/>
      <c r="B134" s="327"/>
      <c r="C134" s="50" t="s">
        <v>270</v>
      </c>
      <c r="D134" s="308"/>
      <c r="E134" s="308"/>
      <c r="F134" s="308"/>
      <c r="G134" s="308"/>
      <c r="H134" s="308"/>
      <c r="I134" s="308"/>
      <c r="J134" s="308"/>
    </row>
    <row r="135" spans="1:10" s="4" customFormat="1" ht="17.25" customHeight="1">
      <c r="A135" s="390"/>
      <c r="B135" s="328"/>
      <c r="C135" s="50" t="s">
        <v>244</v>
      </c>
      <c r="D135" s="83"/>
      <c r="E135" s="14"/>
      <c r="F135" s="255"/>
      <c r="G135" s="35"/>
      <c r="H135" s="151"/>
      <c r="I135" s="151"/>
      <c r="J135" s="151"/>
    </row>
    <row r="136" spans="1:10" s="4" customFormat="1" ht="21.75" customHeight="1">
      <c r="A136" s="388" t="s">
        <v>183</v>
      </c>
      <c r="B136" s="352" t="s">
        <v>152</v>
      </c>
      <c r="C136" s="50" t="s">
        <v>238</v>
      </c>
      <c r="D136" s="83"/>
      <c r="E136" s="14"/>
      <c r="F136" s="35"/>
      <c r="G136" s="35"/>
      <c r="H136" s="151"/>
      <c r="I136" s="151"/>
      <c r="J136" s="151"/>
    </row>
    <row r="137" spans="1:10" s="4" customFormat="1" ht="18.75" customHeight="1">
      <c r="A137" s="389"/>
      <c r="B137" s="353"/>
      <c r="C137" s="50" t="s">
        <v>270</v>
      </c>
      <c r="D137" s="83"/>
      <c r="E137" s="14"/>
      <c r="F137" s="35"/>
      <c r="G137" s="35"/>
      <c r="H137" s="151"/>
      <c r="I137" s="151"/>
      <c r="J137" s="151"/>
    </row>
    <row r="138" spans="1:10" s="4" customFormat="1" ht="17.25" customHeight="1">
      <c r="A138" s="390"/>
      <c r="B138" s="354"/>
      <c r="C138" s="50" t="s">
        <v>244</v>
      </c>
      <c r="D138" s="83"/>
      <c r="E138" s="14"/>
      <c r="F138" s="306"/>
      <c r="G138" s="35"/>
      <c r="H138" s="151"/>
      <c r="I138" s="151"/>
      <c r="J138" s="151"/>
    </row>
    <row r="139" spans="1:10" s="4" customFormat="1" ht="17.25" customHeight="1">
      <c r="A139" s="388" t="s">
        <v>184</v>
      </c>
      <c r="B139" s="352" t="s">
        <v>185</v>
      </c>
      <c r="C139" s="50" t="s">
        <v>238</v>
      </c>
      <c r="D139" s="83"/>
      <c r="E139" s="14"/>
      <c r="F139" s="306"/>
      <c r="G139" s="35"/>
      <c r="H139" s="151"/>
      <c r="I139" s="151"/>
      <c r="J139" s="151"/>
    </row>
    <row r="140" spans="1:10" s="4" customFormat="1" ht="17.25" customHeight="1">
      <c r="A140" s="389"/>
      <c r="B140" s="355"/>
      <c r="C140" s="50" t="s">
        <v>270</v>
      </c>
      <c r="D140" s="83"/>
      <c r="E140" s="14"/>
      <c r="F140" s="306"/>
      <c r="G140" s="35"/>
      <c r="H140" s="151"/>
      <c r="I140" s="151"/>
      <c r="J140" s="151"/>
    </row>
    <row r="141" spans="1:10" s="4" customFormat="1" ht="22.5" customHeight="1">
      <c r="A141" s="390"/>
      <c r="B141" s="315"/>
      <c r="C141" s="50" t="s">
        <v>244</v>
      </c>
      <c r="D141" s="83"/>
      <c r="E141" s="14"/>
      <c r="F141" s="306"/>
      <c r="G141" s="35"/>
      <c r="H141" s="151"/>
      <c r="I141" s="151"/>
      <c r="J141" s="151"/>
    </row>
    <row r="142" spans="1:10" s="4" customFormat="1" ht="22.5" customHeight="1">
      <c r="A142" s="281"/>
      <c r="B142" s="180"/>
      <c r="C142" s="50"/>
      <c r="D142" s="83"/>
      <c r="E142" s="14"/>
      <c r="F142" s="306"/>
      <c r="G142" s="35"/>
      <c r="H142" s="179"/>
      <c r="I142" s="151"/>
      <c r="J142" s="151"/>
    </row>
    <row r="143" spans="1:10" s="4" customFormat="1" ht="18.75">
      <c r="A143" s="388" t="s">
        <v>295</v>
      </c>
      <c r="B143" s="326" t="s">
        <v>278</v>
      </c>
      <c r="C143" s="50" t="s">
        <v>238</v>
      </c>
      <c r="D143" s="83"/>
      <c r="E143" s="35"/>
      <c r="F143" s="35"/>
      <c r="G143" s="35"/>
      <c r="H143" s="224">
        <f>H144</f>
        <v>0</v>
      </c>
      <c r="I143" s="224">
        <f t="shared" ref="I143:J143" si="20">I144</f>
        <v>0</v>
      </c>
      <c r="J143" s="224">
        <f t="shared" si="20"/>
        <v>0</v>
      </c>
    </row>
    <row r="144" spans="1:10" s="4" customFormat="1" ht="18.75">
      <c r="A144" s="389"/>
      <c r="B144" s="355"/>
      <c r="C144" s="50" t="s">
        <v>270</v>
      </c>
      <c r="D144" s="83" t="s">
        <v>71</v>
      </c>
      <c r="E144" s="35">
        <v>1003</v>
      </c>
      <c r="F144" s="35">
        <v>5902280490</v>
      </c>
      <c r="G144" s="35">
        <v>300</v>
      </c>
      <c r="H144" s="179">
        <v>0</v>
      </c>
      <c r="I144" s="179">
        <v>0</v>
      </c>
      <c r="J144" s="179">
        <v>0</v>
      </c>
    </row>
    <row r="145" spans="1:10" s="4" customFormat="1" ht="18.75">
      <c r="A145" s="390"/>
      <c r="B145" s="355"/>
      <c r="C145" s="50" t="s">
        <v>244</v>
      </c>
      <c r="D145" s="83"/>
      <c r="E145" s="35"/>
      <c r="F145" s="35"/>
      <c r="G145" s="35"/>
      <c r="H145" s="179"/>
      <c r="I145" s="151"/>
      <c r="J145" s="151"/>
    </row>
    <row r="146" spans="1:10" s="4" customFormat="1" ht="15.75" customHeight="1">
      <c r="A146" s="388" t="s">
        <v>296</v>
      </c>
      <c r="B146" s="326" t="s">
        <v>279</v>
      </c>
      <c r="C146" s="50" t="s">
        <v>238</v>
      </c>
      <c r="D146" s="83"/>
      <c r="E146" s="35"/>
      <c r="F146" s="35"/>
      <c r="G146" s="35"/>
      <c r="H146" s="179"/>
      <c r="I146" s="151"/>
      <c r="J146" s="151"/>
    </row>
    <row r="147" spans="1:10" s="4" customFormat="1" ht="15.75" customHeight="1">
      <c r="A147" s="389"/>
      <c r="B147" s="327"/>
      <c r="C147" s="50" t="s">
        <v>270</v>
      </c>
      <c r="D147" s="83"/>
      <c r="E147" s="35"/>
      <c r="F147" s="35"/>
      <c r="G147" s="35"/>
      <c r="H147" s="179"/>
      <c r="I147" s="151"/>
      <c r="J147" s="151"/>
    </row>
    <row r="148" spans="1:10" s="4" customFormat="1" ht="16.5" customHeight="1">
      <c r="A148" s="390"/>
      <c r="B148" s="328"/>
      <c r="C148" s="50" t="s">
        <v>244</v>
      </c>
      <c r="D148" s="83"/>
      <c r="E148" s="35"/>
      <c r="F148" s="35"/>
      <c r="G148" s="35"/>
      <c r="H148" s="179"/>
      <c r="I148" s="151"/>
      <c r="J148" s="151"/>
    </row>
    <row r="149" spans="1:10" s="4" customFormat="1" ht="17.25" customHeight="1">
      <c r="A149" s="388" t="s">
        <v>297</v>
      </c>
      <c r="B149" s="326" t="s">
        <v>280</v>
      </c>
      <c r="C149" s="50" t="s">
        <v>238</v>
      </c>
      <c r="D149" s="83"/>
      <c r="E149" s="35"/>
      <c r="F149" s="35"/>
      <c r="G149" s="35"/>
      <c r="H149" s="185"/>
      <c r="I149" s="168"/>
      <c r="J149" s="168"/>
    </row>
    <row r="150" spans="1:10" s="4" customFormat="1" ht="15.75" customHeight="1">
      <c r="A150" s="389"/>
      <c r="B150" s="327"/>
      <c r="C150" s="50" t="s">
        <v>270</v>
      </c>
      <c r="D150" s="83"/>
      <c r="E150" s="14"/>
      <c r="F150" s="35"/>
      <c r="G150" s="35"/>
      <c r="H150" s="151"/>
      <c r="I150" s="151"/>
      <c r="J150" s="151"/>
    </row>
    <row r="151" spans="1:10" s="4" customFormat="1" ht="16.5" customHeight="1">
      <c r="A151" s="390"/>
      <c r="B151" s="328"/>
      <c r="C151" s="50" t="s">
        <v>244</v>
      </c>
      <c r="D151" s="83"/>
      <c r="E151" s="35"/>
      <c r="F151" s="35"/>
      <c r="G151" s="35"/>
      <c r="H151" s="151"/>
      <c r="I151" s="151"/>
      <c r="J151" s="151"/>
    </row>
    <row r="152" spans="1:10" s="4" customFormat="1" ht="16.5" customHeight="1">
      <c r="A152" s="388" t="s">
        <v>298</v>
      </c>
      <c r="B152" s="326" t="s">
        <v>281</v>
      </c>
      <c r="C152" s="50" t="s">
        <v>238</v>
      </c>
      <c r="D152" s="83"/>
      <c r="E152" s="35"/>
      <c r="F152" s="35"/>
      <c r="G152" s="35"/>
      <c r="H152" s="151"/>
      <c r="I152" s="151"/>
      <c r="J152" s="151"/>
    </row>
    <row r="153" spans="1:10" s="4" customFormat="1" ht="15.75" customHeight="1">
      <c r="A153" s="389"/>
      <c r="B153" s="327"/>
      <c r="C153" s="50" t="s">
        <v>270</v>
      </c>
      <c r="D153" s="83"/>
      <c r="E153" s="35"/>
      <c r="F153" s="35"/>
      <c r="G153" s="35"/>
      <c r="H153" s="151"/>
      <c r="I153" s="151"/>
      <c r="J153" s="151"/>
    </row>
    <row r="154" spans="1:10" s="4" customFormat="1" ht="15.75" customHeight="1">
      <c r="A154" s="390"/>
      <c r="B154" s="328"/>
      <c r="C154" s="50" t="s">
        <v>244</v>
      </c>
      <c r="D154" s="83"/>
      <c r="E154" s="35"/>
      <c r="F154" s="35"/>
      <c r="G154" s="35"/>
      <c r="H154" s="151"/>
      <c r="I154" s="151"/>
      <c r="J154" s="151"/>
    </row>
    <row r="155" spans="1:10" s="4" customFormat="1" ht="22.5" customHeight="1">
      <c r="A155" s="388" t="s">
        <v>299</v>
      </c>
      <c r="B155" s="326" t="s">
        <v>282</v>
      </c>
      <c r="C155" s="50" t="s">
        <v>238</v>
      </c>
      <c r="D155" s="83"/>
      <c r="E155" s="35"/>
      <c r="F155" s="35"/>
      <c r="G155" s="35"/>
      <c r="H155" s="196">
        <f>H156+H157</f>
        <v>0</v>
      </c>
      <c r="I155" s="196">
        <f t="shared" ref="I155:J155" si="21">I156+I157</f>
        <v>0</v>
      </c>
      <c r="J155" s="196">
        <f t="shared" si="21"/>
        <v>0</v>
      </c>
    </row>
    <row r="156" spans="1:10" s="4" customFormat="1" ht="14.25" customHeight="1">
      <c r="A156" s="389"/>
      <c r="B156" s="327"/>
      <c r="C156" s="50" t="s">
        <v>270</v>
      </c>
      <c r="D156" s="83" t="s">
        <v>71</v>
      </c>
      <c r="E156" s="35">
        <v>113</v>
      </c>
      <c r="F156" s="35">
        <v>5902680200</v>
      </c>
      <c r="G156" s="35">
        <v>244</v>
      </c>
      <c r="H156" s="151"/>
      <c r="I156" s="151"/>
      <c r="J156" s="151"/>
    </row>
    <row r="157" spans="1:10" s="4" customFormat="1" ht="14.25" customHeight="1">
      <c r="A157" s="390"/>
      <c r="B157" s="328"/>
      <c r="C157" s="50" t="s">
        <v>244</v>
      </c>
      <c r="D157" s="83" t="s">
        <v>71</v>
      </c>
      <c r="E157" s="35">
        <v>113</v>
      </c>
      <c r="F157" s="35">
        <v>5902620570</v>
      </c>
      <c r="G157" s="35">
        <v>244</v>
      </c>
      <c r="H157" s="151"/>
      <c r="I157" s="151"/>
      <c r="J157" s="151"/>
    </row>
    <row r="158" spans="1:10" s="4" customFormat="1" ht="16.5" customHeight="1">
      <c r="A158" s="388" t="s">
        <v>300</v>
      </c>
      <c r="B158" s="326" t="s">
        <v>283</v>
      </c>
      <c r="C158" s="50" t="s">
        <v>238</v>
      </c>
      <c r="D158" s="83"/>
      <c r="E158" s="35"/>
      <c r="F158" s="35"/>
      <c r="G158" s="35"/>
      <c r="H158" s="196">
        <f>H159</f>
        <v>0</v>
      </c>
      <c r="I158" s="196">
        <f t="shared" ref="I158:J158" si="22">I159</f>
        <v>0</v>
      </c>
      <c r="J158" s="196">
        <f t="shared" si="22"/>
        <v>0</v>
      </c>
    </row>
    <row r="159" spans="1:10" s="4" customFormat="1" ht="16.5" customHeight="1">
      <c r="A159" s="389"/>
      <c r="B159" s="327"/>
      <c r="C159" s="50" t="s">
        <v>270</v>
      </c>
      <c r="D159" s="83" t="s">
        <v>71</v>
      </c>
      <c r="E159" s="14" t="s">
        <v>72</v>
      </c>
      <c r="F159" s="35">
        <v>5902780230</v>
      </c>
      <c r="G159" s="35">
        <v>244</v>
      </c>
      <c r="H159" s="151">
        <v>0</v>
      </c>
      <c r="I159" s="151">
        <v>0</v>
      </c>
      <c r="J159" s="151">
        <v>0</v>
      </c>
    </row>
    <row r="160" spans="1:10" s="4" customFormat="1" ht="16.5" customHeight="1">
      <c r="A160" s="390"/>
      <c r="B160" s="328"/>
      <c r="C160" s="50" t="s">
        <v>244</v>
      </c>
      <c r="D160" s="83"/>
      <c r="E160" s="83"/>
      <c r="F160" s="188"/>
      <c r="G160" s="83"/>
      <c r="H160" s="83"/>
      <c r="I160" s="83"/>
      <c r="J160" s="83"/>
    </row>
    <row r="161" spans="1:10" s="4" customFormat="1" ht="16.5" customHeight="1">
      <c r="A161" s="388" t="s">
        <v>356</v>
      </c>
      <c r="B161" s="391" t="s">
        <v>307</v>
      </c>
      <c r="C161" s="50" t="s">
        <v>238</v>
      </c>
      <c r="D161" s="83"/>
      <c r="E161" s="83"/>
      <c r="F161" s="83"/>
      <c r="G161" s="83"/>
      <c r="H161" s="276">
        <f>H162+H163</f>
        <v>172</v>
      </c>
      <c r="I161" s="276">
        <f>I162+I163</f>
        <v>172</v>
      </c>
      <c r="J161" s="277">
        <f>J162+J163</f>
        <v>172</v>
      </c>
    </row>
    <row r="162" spans="1:10" s="4" customFormat="1" ht="16.5" customHeight="1">
      <c r="A162" s="389"/>
      <c r="B162" s="392"/>
      <c r="C162" s="50" t="s">
        <v>270</v>
      </c>
      <c r="D162" s="83" t="s">
        <v>302</v>
      </c>
      <c r="E162" s="83" t="s">
        <v>303</v>
      </c>
      <c r="F162" s="83" t="s">
        <v>314</v>
      </c>
      <c r="G162" s="83" t="s">
        <v>446</v>
      </c>
      <c r="H162" s="55" t="s">
        <v>518</v>
      </c>
      <c r="I162" s="55" t="s">
        <v>518</v>
      </c>
      <c r="J162" s="55" t="s">
        <v>518</v>
      </c>
    </row>
    <row r="163" spans="1:10" s="4" customFormat="1" ht="29.25" customHeight="1">
      <c r="A163" s="390"/>
      <c r="B163" s="393"/>
      <c r="C163" s="50" t="s">
        <v>244</v>
      </c>
      <c r="D163" s="83"/>
      <c r="E163" s="83"/>
      <c r="F163" s="83"/>
      <c r="G163" s="83"/>
      <c r="H163" s="55"/>
      <c r="I163" s="83"/>
      <c r="J163" s="55"/>
    </row>
    <row r="164" spans="1:10" s="4" customFormat="1" ht="16.5" customHeight="1">
      <c r="A164" s="388" t="s">
        <v>357</v>
      </c>
      <c r="B164" s="391" t="s">
        <v>309</v>
      </c>
      <c r="C164" s="50" t="s">
        <v>238</v>
      </c>
      <c r="D164" s="83"/>
      <c r="E164" s="83"/>
      <c r="F164" s="83"/>
      <c r="G164" s="83"/>
      <c r="H164" s="55"/>
      <c r="I164" s="83"/>
      <c r="J164" s="55"/>
    </row>
    <row r="165" spans="1:10" s="4" customFormat="1" ht="16.5" customHeight="1">
      <c r="A165" s="389"/>
      <c r="B165" s="392"/>
      <c r="C165" s="50" t="s">
        <v>270</v>
      </c>
      <c r="D165" s="83"/>
      <c r="E165" s="83"/>
      <c r="F165" s="83"/>
      <c r="G165" s="83"/>
      <c r="H165" s="55"/>
      <c r="I165" s="83"/>
      <c r="J165" s="55"/>
    </row>
    <row r="166" spans="1:10" s="4" customFormat="1" ht="16.5" customHeight="1">
      <c r="A166" s="390"/>
      <c r="B166" s="393"/>
      <c r="C166" s="50" t="s">
        <v>244</v>
      </c>
      <c r="D166" s="83"/>
      <c r="E166" s="83"/>
      <c r="F166" s="83"/>
      <c r="G166" s="83"/>
      <c r="H166" s="55"/>
      <c r="I166" s="83"/>
      <c r="J166" s="55"/>
    </row>
    <row r="167" spans="1:10" s="4" customFormat="1" ht="16.5" customHeight="1">
      <c r="A167" s="388" t="s">
        <v>358</v>
      </c>
      <c r="B167" s="391" t="s">
        <v>353</v>
      </c>
      <c r="C167" s="50" t="s">
        <v>238</v>
      </c>
      <c r="D167" s="83"/>
      <c r="E167" s="83"/>
      <c r="F167" s="83"/>
      <c r="G167" s="83"/>
      <c r="H167" s="198">
        <f>H168+H169</f>
        <v>0</v>
      </c>
      <c r="I167" s="276">
        <f t="shared" ref="I167:J167" si="23">I168+I169</f>
        <v>0</v>
      </c>
      <c r="J167" s="277">
        <f t="shared" si="23"/>
        <v>0</v>
      </c>
    </row>
    <row r="168" spans="1:10" s="4" customFormat="1" ht="16.5" customHeight="1">
      <c r="A168" s="389"/>
      <c r="B168" s="392"/>
      <c r="C168" s="50" t="s">
        <v>270</v>
      </c>
      <c r="D168" s="83" t="s">
        <v>71</v>
      </c>
      <c r="E168" s="83" t="s">
        <v>359</v>
      </c>
      <c r="F168" s="83" t="s">
        <v>360</v>
      </c>
      <c r="G168" s="83" t="s">
        <v>351</v>
      </c>
      <c r="H168" s="83" t="s">
        <v>363</v>
      </c>
      <c r="I168" s="83" t="s">
        <v>363</v>
      </c>
      <c r="J168" s="83" t="s">
        <v>363</v>
      </c>
    </row>
    <row r="169" spans="1:10" s="4" customFormat="1" ht="27" customHeight="1">
      <c r="A169" s="390"/>
      <c r="B169" s="393"/>
      <c r="C169" s="50" t="s">
        <v>244</v>
      </c>
      <c r="D169" s="83"/>
      <c r="E169" s="83"/>
      <c r="F169" s="83"/>
      <c r="G169" s="83"/>
      <c r="H169" s="189"/>
      <c r="I169" s="83"/>
      <c r="J169" s="55"/>
    </row>
    <row r="170" spans="1:10" s="4" customFormat="1" ht="21.75" customHeight="1">
      <c r="A170" s="397" t="s">
        <v>378</v>
      </c>
      <c r="B170" s="394" t="s">
        <v>379</v>
      </c>
      <c r="C170" s="50" t="s">
        <v>238</v>
      </c>
      <c r="D170" s="83"/>
      <c r="E170" s="83"/>
      <c r="F170" s="83"/>
      <c r="G170" s="83"/>
      <c r="H170" s="278">
        <f>H171+H172</f>
        <v>0</v>
      </c>
      <c r="I170" s="279">
        <f t="shared" ref="I170" si="24">I171+I172</f>
        <v>0</v>
      </c>
      <c r="J170" s="280">
        <f>J171+J172</f>
        <v>0</v>
      </c>
    </row>
    <row r="171" spans="1:10" s="4" customFormat="1" ht="18.75" customHeight="1">
      <c r="A171" s="398"/>
      <c r="B171" s="395"/>
      <c r="C171" s="50" t="s">
        <v>270</v>
      </c>
      <c r="D171" s="83" t="s">
        <v>71</v>
      </c>
      <c r="E171" s="83" t="s">
        <v>389</v>
      </c>
      <c r="F171" s="83" t="s">
        <v>390</v>
      </c>
      <c r="G171" s="83" t="s">
        <v>351</v>
      </c>
      <c r="H171" s="189">
        <v>0</v>
      </c>
      <c r="I171" s="83" t="s">
        <v>363</v>
      </c>
      <c r="J171" s="55" t="s">
        <v>363</v>
      </c>
    </row>
    <row r="172" spans="1:10" s="4" customFormat="1" ht="21" customHeight="1">
      <c r="A172" s="399"/>
      <c r="B172" s="396"/>
      <c r="C172" s="50" t="s">
        <v>244</v>
      </c>
      <c r="D172" s="83"/>
      <c r="E172" s="83"/>
      <c r="F172" s="83"/>
      <c r="G172" s="83"/>
      <c r="H172" s="189"/>
      <c r="I172" s="83"/>
      <c r="J172" s="55"/>
    </row>
    <row r="173" spans="1:10" s="4" customFormat="1" ht="21.75" customHeight="1">
      <c r="A173" s="400" t="s">
        <v>380</v>
      </c>
      <c r="B173" s="394" t="s">
        <v>381</v>
      </c>
      <c r="C173" s="50" t="s">
        <v>238</v>
      </c>
      <c r="D173" s="83"/>
      <c r="E173" s="83"/>
      <c r="F173" s="83"/>
      <c r="G173" s="83"/>
      <c r="H173" s="279">
        <f>H174+H175</f>
        <v>0</v>
      </c>
      <c r="I173" s="278">
        <f t="shared" ref="I173:J173" si="25">I174+I175</f>
        <v>0</v>
      </c>
      <c r="J173" s="278">
        <f t="shared" si="25"/>
        <v>0</v>
      </c>
    </row>
    <row r="174" spans="1:10" s="4" customFormat="1" ht="21" customHeight="1">
      <c r="A174" s="401"/>
      <c r="B174" s="395"/>
      <c r="C174" s="50" t="s">
        <v>270</v>
      </c>
      <c r="D174" s="83" t="s">
        <v>71</v>
      </c>
      <c r="E174" s="83" t="s">
        <v>369</v>
      </c>
      <c r="F174" s="83" t="s">
        <v>391</v>
      </c>
      <c r="G174" s="83" t="s">
        <v>351</v>
      </c>
      <c r="H174" s="241">
        <v>0</v>
      </c>
      <c r="I174" s="83" t="s">
        <v>363</v>
      </c>
      <c r="J174" s="83" t="s">
        <v>363</v>
      </c>
    </row>
    <row r="175" spans="1:10" s="4" customFormat="1" ht="20.25" customHeight="1">
      <c r="A175" s="402"/>
      <c r="B175" s="396"/>
      <c r="C175" s="50" t="s">
        <v>244</v>
      </c>
      <c r="D175" s="83"/>
      <c r="E175" s="83"/>
      <c r="F175" s="83"/>
      <c r="G175" s="83"/>
      <c r="H175" s="241"/>
      <c r="I175" s="83"/>
      <c r="J175" s="83"/>
    </row>
    <row r="176" spans="1:10" s="4" customFormat="1" ht="45" customHeight="1">
      <c r="A176" s="381" t="s">
        <v>399</v>
      </c>
      <c r="B176" s="326" t="s">
        <v>395</v>
      </c>
      <c r="C176" s="50" t="s">
        <v>238</v>
      </c>
      <c r="D176" s="83"/>
      <c r="E176" s="83"/>
      <c r="F176" s="83"/>
      <c r="G176" s="83"/>
      <c r="H176" s="278">
        <f>H177</f>
        <v>0</v>
      </c>
      <c r="I176" s="278">
        <f>I177</f>
        <v>0</v>
      </c>
      <c r="J176" s="278">
        <f>J177</f>
        <v>0</v>
      </c>
    </row>
    <row r="177" spans="1:10" s="4" customFormat="1" ht="20.25" customHeight="1">
      <c r="A177" s="403"/>
      <c r="B177" s="405"/>
      <c r="C177" s="50" t="s">
        <v>270</v>
      </c>
      <c r="D177" s="83" t="s">
        <v>71</v>
      </c>
      <c r="E177" s="83" t="s">
        <v>73</v>
      </c>
      <c r="F177" s="83" t="s">
        <v>400</v>
      </c>
      <c r="G177" s="83" t="s">
        <v>351</v>
      </c>
      <c r="H177" s="241">
        <v>0</v>
      </c>
      <c r="I177" s="241">
        <v>0</v>
      </c>
      <c r="J177" s="241">
        <v>0</v>
      </c>
    </row>
    <row r="178" spans="1:10" s="4" customFormat="1" ht="18" customHeight="1">
      <c r="A178" s="404"/>
      <c r="B178" s="406"/>
      <c r="C178" s="50" t="s">
        <v>244</v>
      </c>
      <c r="D178" s="83"/>
      <c r="E178" s="83"/>
      <c r="F178" s="83"/>
      <c r="G178" s="83"/>
      <c r="H178" s="241"/>
      <c r="I178" s="83"/>
      <c r="J178" s="83"/>
    </row>
    <row r="179" spans="1:10" s="4" customFormat="1" ht="18" customHeight="1">
      <c r="A179" s="381" t="s">
        <v>435</v>
      </c>
      <c r="B179" s="326" t="s">
        <v>422</v>
      </c>
      <c r="C179" s="50" t="s">
        <v>238</v>
      </c>
      <c r="D179" s="83"/>
      <c r="E179" s="83"/>
      <c r="F179" s="83"/>
      <c r="G179" s="83"/>
      <c r="H179" s="241"/>
      <c r="I179" s="83"/>
      <c r="J179" s="83"/>
    </row>
    <row r="180" spans="1:10" s="4" customFormat="1" ht="18" customHeight="1">
      <c r="A180" s="403"/>
      <c r="B180" s="327"/>
      <c r="C180" s="50" t="s">
        <v>270</v>
      </c>
      <c r="D180" s="83"/>
      <c r="E180" s="83"/>
      <c r="F180" s="83"/>
      <c r="G180" s="83"/>
      <c r="H180" s="241"/>
      <c r="I180" s="83"/>
      <c r="J180" s="83"/>
    </row>
    <row r="181" spans="1:10" s="4" customFormat="1" ht="18" customHeight="1">
      <c r="A181" s="404"/>
      <c r="B181" s="328"/>
      <c r="C181" s="50" t="s">
        <v>244</v>
      </c>
      <c r="D181" s="83"/>
      <c r="E181" s="83"/>
      <c r="F181" s="83"/>
      <c r="G181" s="83"/>
      <c r="H181" s="241"/>
      <c r="I181" s="83"/>
      <c r="J181" s="83"/>
    </row>
    <row r="182" spans="1:10" s="4" customFormat="1" ht="18" customHeight="1">
      <c r="A182" s="381" t="s">
        <v>425</v>
      </c>
      <c r="B182" s="326" t="s">
        <v>426</v>
      </c>
      <c r="C182" s="50" t="s">
        <v>238</v>
      </c>
      <c r="D182" s="83"/>
      <c r="E182" s="83"/>
      <c r="F182" s="83"/>
      <c r="G182" s="83"/>
      <c r="H182" s="278">
        <f>H183+H184</f>
        <v>12896.2</v>
      </c>
      <c r="I182" s="278">
        <f t="shared" ref="I182:J182" si="26">I183+I184</f>
        <v>12766</v>
      </c>
      <c r="J182" s="278">
        <f t="shared" si="26"/>
        <v>12766</v>
      </c>
    </row>
    <row r="183" spans="1:10" s="4" customFormat="1" ht="18" customHeight="1">
      <c r="A183" s="410"/>
      <c r="B183" s="327"/>
      <c r="C183" s="50" t="s">
        <v>270</v>
      </c>
      <c r="D183" s="83" t="s">
        <v>71</v>
      </c>
      <c r="E183" s="83" t="s">
        <v>436</v>
      </c>
      <c r="F183" s="83" t="s">
        <v>437</v>
      </c>
      <c r="G183" s="83" t="s">
        <v>519</v>
      </c>
      <c r="H183" s="241">
        <v>12896.2</v>
      </c>
      <c r="I183" s="241">
        <v>12766</v>
      </c>
      <c r="J183" s="241">
        <v>12766</v>
      </c>
    </row>
    <row r="184" spans="1:10" s="4" customFormat="1" ht="18" customHeight="1">
      <c r="A184" s="411"/>
      <c r="B184" s="328"/>
      <c r="C184" s="50" t="s">
        <v>244</v>
      </c>
      <c r="D184" s="83" t="s">
        <v>71</v>
      </c>
      <c r="E184" s="83" t="s">
        <v>436</v>
      </c>
      <c r="F184" s="83" t="s">
        <v>437</v>
      </c>
      <c r="G184" s="83" t="s">
        <v>351</v>
      </c>
      <c r="H184" s="241">
        <v>0</v>
      </c>
      <c r="I184" s="241">
        <v>0</v>
      </c>
      <c r="J184" s="241">
        <v>0</v>
      </c>
    </row>
    <row r="185" spans="1:10" s="4" customFormat="1" ht="18" customHeight="1">
      <c r="A185" s="381" t="s">
        <v>427</v>
      </c>
      <c r="B185" s="391" t="s">
        <v>428</v>
      </c>
      <c r="C185" s="50" t="s">
        <v>238</v>
      </c>
      <c r="D185" s="83"/>
      <c r="E185" s="83"/>
      <c r="F185" s="83"/>
      <c r="G185" s="83"/>
      <c r="H185" s="241"/>
      <c r="I185" s="83"/>
      <c r="J185" s="83"/>
    </row>
    <row r="186" spans="1:10" s="4" customFormat="1" ht="18" customHeight="1">
      <c r="A186" s="410"/>
      <c r="B186" s="392"/>
      <c r="C186" s="50" t="s">
        <v>270</v>
      </c>
      <c r="D186" s="83"/>
      <c r="E186" s="83"/>
      <c r="F186" s="83"/>
      <c r="G186" s="83"/>
      <c r="H186" s="241"/>
      <c r="I186" s="83"/>
      <c r="J186" s="83"/>
    </row>
    <row r="187" spans="1:10" s="4" customFormat="1" ht="27.75" customHeight="1">
      <c r="A187" s="411"/>
      <c r="B187" s="393"/>
      <c r="C187" s="50" t="s">
        <v>244</v>
      </c>
      <c r="D187" s="83"/>
      <c r="E187" s="83"/>
      <c r="F187" s="83"/>
      <c r="G187" s="83"/>
      <c r="H187" s="241"/>
      <c r="I187" s="83"/>
      <c r="J187" s="83"/>
    </row>
    <row r="188" spans="1:10" s="4" customFormat="1" ht="18" customHeight="1">
      <c r="A188" s="381" t="s">
        <v>427</v>
      </c>
      <c r="B188" s="326" t="s">
        <v>430</v>
      </c>
      <c r="C188" s="50" t="s">
        <v>238</v>
      </c>
      <c r="D188" s="83"/>
      <c r="E188" s="83"/>
      <c r="F188" s="83"/>
      <c r="G188" s="83"/>
      <c r="H188" s="241"/>
      <c r="I188" s="83"/>
      <c r="J188" s="83"/>
    </row>
    <row r="189" spans="1:10" s="4" customFormat="1" ht="18" customHeight="1">
      <c r="A189" s="382"/>
      <c r="B189" s="327"/>
      <c r="C189" s="50" t="s">
        <v>270</v>
      </c>
      <c r="D189" s="83"/>
      <c r="E189" s="83"/>
      <c r="F189" s="83"/>
      <c r="G189" s="83"/>
      <c r="H189" s="241"/>
      <c r="I189" s="83"/>
      <c r="J189" s="83"/>
    </row>
    <row r="190" spans="1:10" s="4" customFormat="1" ht="18" customHeight="1">
      <c r="A190" s="383"/>
      <c r="B190" s="328"/>
      <c r="C190" s="50" t="s">
        <v>244</v>
      </c>
      <c r="D190" s="83"/>
      <c r="E190" s="83"/>
      <c r="F190" s="83"/>
      <c r="G190" s="83"/>
      <c r="H190" s="241"/>
      <c r="I190" s="83"/>
      <c r="J190" s="83"/>
    </row>
    <row r="191" spans="1:10" s="4" customFormat="1" ht="18" customHeight="1">
      <c r="A191" s="381" t="s">
        <v>429</v>
      </c>
      <c r="B191" s="326" t="s">
        <v>430</v>
      </c>
      <c r="C191" s="50" t="s">
        <v>238</v>
      </c>
      <c r="D191" s="83"/>
      <c r="E191" s="83"/>
      <c r="F191" s="83"/>
      <c r="G191" s="83"/>
      <c r="H191" s="278">
        <f>H192+H193</f>
        <v>17059.7</v>
      </c>
      <c r="I191" s="278">
        <f t="shared" ref="I191:J191" si="27">I192+I193</f>
        <v>16760.8</v>
      </c>
      <c r="J191" s="278">
        <f t="shared" si="27"/>
        <v>16760.8</v>
      </c>
    </row>
    <row r="192" spans="1:10" s="4" customFormat="1" ht="18" customHeight="1">
      <c r="A192" s="382"/>
      <c r="B192" s="355"/>
      <c r="C192" s="50" t="s">
        <v>270</v>
      </c>
      <c r="D192" s="83" t="s">
        <v>71</v>
      </c>
      <c r="E192" s="83" t="s">
        <v>433</v>
      </c>
      <c r="F192" s="83" t="s">
        <v>520</v>
      </c>
      <c r="G192" s="83" t="s">
        <v>388</v>
      </c>
      <c r="H192" s="241">
        <v>17059.7</v>
      </c>
      <c r="I192" s="241">
        <v>16760.8</v>
      </c>
      <c r="J192" s="241">
        <v>16760.8</v>
      </c>
    </row>
    <row r="193" spans="1:10" s="4" customFormat="1" ht="18" customHeight="1">
      <c r="A193" s="383"/>
      <c r="B193" s="315"/>
      <c r="C193" s="50"/>
      <c r="D193" s="83"/>
      <c r="E193" s="83"/>
      <c r="F193" s="83"/>
      <c r="G193" s="83"/>
      <c r="H193" s="241"/>
      <c r="I193" s="83"/>
      <c r="J193" s="83"/>
    </row>
    <row r="194" spans="1:10" s="4" customFormat="1" ht="18" customHeight="1">
      <c r="A194" s="302"/>
      <c r="B194" s="303"/>
      <c r="C194" s="304"/>
      <c r="D194" s="46"/>
      <c r="E194" s="46"/>
      <c r="F194" s="46"/>
      <c r="G194" s="46"/>
      <c r="H194" s="305"/>
      <c r="I194" s="46"/>
      <c r="J194" s="46"/>
    </row>
    <row r="195" spans="1:10" s="4" customFormat="1" ht="15.75" customHeight="1">
      <c r="A195" s="53" t="s">
        <v>237</v>
      </c>
      <c r="B195" s="386" t="s">
        <v>36</v>
      </c>
      <c r="C195" s="386"/>
      <c r="D195" s="46"/>
      <c r="E195" s="46"/>
      <c r="F195" s="46"/>
      <c r="G195" s="385" t="s">
        <v>234</v>
      </c>
      <c r="H195" s="385"/>
      <c r="I195" s="46"/>
      <c r="J195" s="56" t="s">
        <v>233</v>
      </c>
    </row>
    <row r="196" spans="1:10" s="4" customFormat="1" ht="18.75">
      <c r="A196" s="44"/>
      <c r="B196" s="44"/>
      <c r="C196" s="45"/>
      <c r="D196" s="46"/>
      <c r="E196" s="46" t="s">
        <v>236</v>
      </c>
      <c r="F196" s="46"/>
      <c r="G196" s="46"/>
      <c r="H196" s="46"/>
      <c r="I196" s="46"/>
      <c r="J196" s="46"/>
    </row>
    <row r="197" spans="1:10" s="4" customFormat="1" ht="18.75">
      <c r="A197" s="53" t="s">
        <v>235</v>
      </c>
      <c r="B197" s="54"/>
      <c r="C197" s="94"/>
      <c r="D197" s="46"/>
      <c r="E197" s="46"/>
      <c r="F197" s="46"/>
      <c r="G197" s="55"/>
      <c r="H197" s="55"/>
      <c r="I197" s="46"/>
      <c r="J197" s="55"/>
    </row>
    <row r="198" spans="1:10" s="4" customFormat="1" ht="15.75" customHeight="1">
      <c r="A198" s="53"/>
      <c r="B198" s="387" t="s">
        <v>36</v>
      </c>
      <c r="C198" s="387"/>
      <c r="D198" s="46"/>
      <c r="E198" s="46"/>
      <c r="F198" s="46"/>
      <c r="G198" s="384" t="s">
        <v>234</v>
      </c>
      <c r="H198" s="384"/>
      <c r="I198" s="46"/>
      <c r="J198" s="56" t="s">
        <v>233</v>
      </c>
    </row>
    <row r="199" spans="1:10" s="4" customFormat="1">
      <c r="A199" s="95"/>
      <c r="B199" s="95"/>
      <c r="C199" s="95"/>
      <c r="D199" s="95"/>
      <c r="E199" s="95"/>
      <c r="F199" s="95"/>
      <c r="G199" s="95"/>
      <c r="H199" s="95"/>
      <c r="I199" s="95"/>
      <c r="J199" s="95"/>
    </row>
    <row r="200" spans="1:10" s="4" customFormat="1">
      <c r="A200" s="96"/>
      <c r="B200" s="96"/>
      <c r="C200" s="97"/>
      <c r="D200" s="95"/>
      <c r="E200" s="95"/>
      <c r="F200" s="95"/>
      <c r="G200" s="95"/>
      <c r="H200" s="95"/>
      <c r="I200" s="95"/>
      <c r="J200" s="95"/>
    </row>
    <row r="201" spans="1:10" s="4" customFormat="1" ht="18">
      <c r="A201" s="181" t="s">
        <v>37</v>
      </c>
      <c r="B201" s="182"/>
      <c r="C201" s="182"/>
      <c r="D201" s="182"/>
      <c r="E201" s="182"/>
      <c r="F201" s="182"/>
      <c r="G201" s="182"/>
      <c r="H201" s="182"/>
      <c r="I201" s="182"/>
      <c r="J201" s="182"/>
    </row>
    <row r="202" spans="1:10" s="4" customFormat="1" ht="18">
      <c r="A202" s="181"/>
      <c r="B202" s="182"/>
      <c r="C202" s="182"/>
      <c r="D202" s="182"/>
      <c r="E202" s="182"/>
      <c r="F202" s="182"/>
      <c r="G202" s="182"/>
      <c r="H202" s="182"/>
      <c r="I202" s="182"/>
      <c r="J202" s="182"/>
    </row>
    <row r="203" spans="1:10" s="4" customFormat="1" ht="15">
      <c r="A203" s="183"/>
      <c r="B203" s="183"/>
      <c r="C203" s="183"/>
      <c r="D203" s="183"/>
      <c r="E203" s="183"/>
      <c r="F203" s="183"/>
      <c r="G203" s="183"/>
      <c r="H203" s="183"/>
      <c r="I203" s="183"/>
      <c r="J203" s="183"/>
    </row>
    <row r="204" spans="1:10" s="4" customFormat="1">
      <c r="A204" s="98"/>
      <c r="B204" s="98"/>
      <c r="C204" s="98"/>
      <c r="D204" s="98"/>
      <c r="E204" s="98"/>
      <c r="F204" s="98"/>
      <c r="G204" s="98"/>
      <c r="H204" s="98"/>
      <c r="I204" s="98"/>
      <c r="J204" s="98"/>
    </row>
    <row r="205" spans="1:10" s="4" customFormat="1"/>
    <row r="206" spans="1:10" s="4" customFormat="1"/>
    <row r="207" spans="1:10" s="4" customFormat="1"/>
  </sheetData>
  <mergeCells count="83">
    <mergeCell ref="A188:A190"/>
    <mergeCell ref="B188:B190"/>
    <mergeCell ref="A179:A181"/>
    <mergeCell ref="B179:B181"/>
    <mergeCell ref="A182:A184"/>
    <mergeCell ref="B182:B184"/>
    <mergeCell ref="B185:B187"/>
    <mergeCell ref="A185:A187"/>
    <mergeCell ref="B47:B49"/>
    <mergeCell ref="A32:A34"/>
    <mergeCell ref="A39:A43"/>
    <mergeCell ref="A35:A38"/>
    <mergeCell ref="B44:B46"/>
    <mergeCell ref="A44:A46"/>
    <mergeCell ref="B112:B114"/>
    <mergeCell ref="A115:A132"/>
    <mergeCell ref="A109:A111"/>
    <mergeCell ref="A5:A6"/>
    <mergeCell ref="B5:B6"/>
    <mergeCell ref="A17:A22"/>
    <mergeCell ref="B17:B22"/>
    <mergeCell ref="A14:A16"/>
    <mergeCell ref="B14:B16"/>
    <mergeCell ref="A8:A13"/>
    <mergeCell ref="B8:B13"/>
    <mergeCell ref="A47:A49"/>
    <mergeCell ref="A23:A27"/>
    <mergeCell ref="B23:B27"/>
    <mergeCell ref="A28:A31"/>
    <mergeCell ref="B28:B31"/>
    <mergeCell ref="A158:A160"/>
    <mergeCell ref="A149:A151"/>
    <mergeCell ref="A152:A154"/>
    <mergeCell ref="A155:A157"/>
    <mergeCell ref="B158:B160"/>
    <mergeCell ref="B149:B151"/>
    <mergeCell ref="B152:B154"/>
    <mergeCell ref="B155:B157"/>
    <mergeCell ref="A81:A91"/>
    <mergeCell ref="A50:A80"/>
    <mergeCell ref="A139:A141"/>
    <mergeCell ref="A143:A145"/>
    <mergeCell ref="A146:A148"/>
    <mergeCell ref="A112:A114"/>
    <mergeCell ref="A96:A102"/>
    <mergeCell ref="A136:A138"/>
    <mergeCell ref="A133:A135"/>
    <mergeCell ref="A103:A105"/>
    <mergeCell ref="A106:A108"/>
    <mergeCell ref="C5:C6"/>
    <mergeCell ref="B32:B34"/>
    <mergeCell ref="B35:B38"/>
    <mergeCell ref="B39:B43"/>
    <mergeCell ref="B146:B148"/>
    <mergeCell ref="B136:B138"/>
    <mergeCell ref="B133:B135"/>
    <mergeCell ref="B50:B80"/>
    <mergeCell ref="B81:B91"/>
    <mergeCell ref="B106:B108"/>
    <mergeCell ref="B109:B111"/>
    <mergeCell ref="B96:B102"/>
    <mergeCell ref="B143:B145"/>
    <mergeCell ref="B115:B132"/>
    <mergeCell ref="B139:B141"/>
    <mergeCell ref="B103:B105"/>
    <mergeCell ref="B170:B172"/>
    <mergeCell ref="A170:A172"/>
    <mergeCell ref="A173:A175"/>
    <mergeCell ref="B173:B175"/>
    <mergeCell ref="A176:A178"/>
    <mergeCell ref="B176:B178"/>
    <mergeCell ref="A161:A163"/>
    <mergeCell ref="A164:A166"/>
    <mergeCell ref="A167:A169"/>
    <mergeCell ref="B167:B169"/>
    <mergeCell ref="B161:B163"/>
    <mergeCell ref="B164:B166"/>
    <mergeCell ref="A191:A193"/>
    <mergeCell ref="B191:B193"/>
    <mergeCell ref="G198:H198"/>
    <mergeCell ref="G195:H195"/>
    <mergeCell ref="B195:C195"/>
    <mergeCell ref="B198:C198"/>
  </mergeCells>
  <phoneticPr fontId="2" type="noConversion"/>
  <printOptions horizontalCentered="1"/>
  <pageMargins left="0.39370078740157483" right="0.39370078740157483" top="0.55118110236220474" bottom="0.55118110236220474" header="0.27559055118110237" footer="0.27559055118110237"/>
  <pageSetup paperSize="9" scale="69" firstPageNumber="163" fitToHeight="0" orientation="landscape" r:id="rId1"/>
  <headerFooter scaleWithDoc="0"/>
</worksheet>
</file>

<file path=xl/worksheets/sheet4.xml><?xml version="1.0" encoding="utf-8"?>
<worksheet xmlns="http://schemas.openxmlformats.org/spreadsheetml/2006/main" xmlns:r="http://schemas.openxmlformats.org/officeDocument/2006/relationships">
  <sheetPr>
    <pageSetUpPr autoPageBreaks="0" fitToPage="1"/>
  </sheetPr>
  <dimension ref="A1:G101"/>
  <sheetViews>
    <sheetView view="pageBreakPreview" zoomScaleNormal="85" zoomScaleSheetLayoutView="100" workbookViewId="0">
      <pane ySplit="7" topLeftCell="A92" activePane="bottomLeft" state="frozen"/>
      <selection pane="bottomLeft" activeCell="Q23" sqref="Q23"/>
    </sheetView>
  </sheetViews>
  <sheetFormatPr defaultRowHeight="12.75"/>
  <cols>
    <col min="1" max="1" width="8.28515625" customWidth="1"/>
    <col min="2" max="2" width="40.140625" customWidth="1"/>
    <col min="3" max="3" width="14.42578125" customWidth="1"/>
    <col min="4" max="4" width="19" customWidth="1"/>
    <col min="5" max="5" width="17.42578125" customWidth="1"/>
    <col min="6" max="6" width="16.85546875" customWidth="1"/>
    <col min="7" max="7" width="39.7109375" customWidth="1"/>
  </cols>
  <sheetData>
    <row r="1" spans="1:7" ht="18.75">
      <c r="A1" s="11"/>
      <c r="B1" s="57"/>
      <c r="C1" s="31"/>
      <c r="D1" s="29"/>
      <c r="E1" s="29"/>
      <c r="F1" s="29"/>
      <c r="G1" s="29" t="s">
        <v>253</v>
      </c>
    </row>
    <row r="2" spans="1:7" ht="18.75">
      <c r="A2" s="11"/>
      <c r="B2" s="32"/>
      <c r="C2" s="32"/>
      <c r="D2" s="33"/>
      <c r="E2" s="33"/>
      <c r="F2" s="33"/>
      <c r="G2" s="33"/>
    </row>
    <row r="3" spans="1:7" s="6" customFormat="1" ht="93.75">
      <c r="A3" s="39" t="s">
        <v>523</v>
      </c>
      <c r="B3" s="39"/>
      <c r="C3" s="39"/>
      <c r="D3" s="39"/>
      <c r="E3" s="39"/>
      <c r="F3" s="39"/>
      <c r="G3" s="39"/>
    </row>
    <row r="4" spans="1:7">
      <c r="A4" s="10"/>
      <c r="B4" s="12"/>
      <c r="C4" s="13"/>
      <c r="D4" s="9"/>
      <c r="E4" s="9"/>
      <c r="F4" s="9"/>
      <c r="G4" s="9"/>
    </row>
    <row r="5" spans="1:7" s="37" customFormat="1" ht="47.25">
      <c r="A5" s="412" t="s">
        <v>239</v>
      </c>
      <c r="B5" s="412" t="s">
        <v>242</v>
      </c>
      <c r="C5" s="412" t="s">
        <v>243</v>
      </c>
      <c r="D5" s="38" t="s">
        <v>38</v>
      </c>
      <c r="E5" s="38"/>
      <c r="F5" s="38"/>
      <c r="G5" s="412" t="s">
        <v>266</v>
      </c>
    </row>
    <row r="6" spans="1:7" s="6" customFormat="1" ht="15.75">
      <c r="A6" s="412"/>
      <c r="B6" s="412"/>
      <c r="C6" s="412"/>
      <c r="D6" s="40"/>
      <c r="E6" s="38" t="s">
        <v>257</v>
      </c>
      <c r="F6" s="38"/>
      <c r="G6" s="412"/>
    </row>
    <row r="7" spans="1:7" s="37" customFormat="1" ht="69">
      <c r="A7" s="412"/>
      <c r="B7" s="412"/>
      <c r="C7" s="412"/>
      <c r="D7" s="36" t="s">
        <v>268</v>
      </c>
      <c r="E7" s="35" t="s">
        <v>258</v>
      </c>
      <c r="F7" s="35" t="s">
        <v>259</v>
      </c>
      <c r="G7" s="412"/>
    </row>
    <row r="8" spans="1:7" s="16" customFormat="1" ht="15.75">
      <c r="A8" s="35">
        <v>1</v>
      </c>
      <c r="B8" s="35">
        <v>2</v>
      </c>
      <c r="C8" s="35">
        <v>3</v>
      </c>
      <c r="D8" s="35">
        <v>4</v>
      </c>
      <c r="E8" s="35">
        <v>5</v>
      </c>
      <c r="F8" s="35">
        <v>6</v>
      </c>
      <c r="G8" s="35">
        <v>7</v>
      </c>
    </row>
    <row r="9" spans="1:7" s="6" customFormat="1" ht="33.75" customHeight="1">
      <c r="A9" s="418" t="s">
        <v>84</v>
      </c>
      <c r="B9" s="419"/>
      <c r="C9" s="419"/>
      <c r="D9" s="419"/>
      <c r="E9" s="419"/>
      <c r="F9" s="419"/>
      <c r="G9" s="420"/>
    </row>
    <row r="10" spans="1:7" s="6" customFormat="1" ht="116.25" customHeight="1">
      <c r="A10" s="14" t="s">
        <v>240</v>
      </c>
      <c r="B10" s="128" t="s">
        <v>133</v>
      </c>
      <c r="C10" s="135" t="s">
        <v>204</v>
      </c>
      <c r="D10" s="137">
        <v>94</v>
      </c>
      <c r="E10" s="136">
        <v>94</v>
      </c>
      <c r="F10" s="137">
        <v>94</v>
      </c>
      <c r="G10" s="19"/>
    </row>
    <row r="11" spans="1:7" s="6" customFormat="1" ht="47.25">
      <c r="A11" s="7" t="s">
        <v>241</v>
      </c>
      <c r="B11" s="7" t="s">
        <v>136</v>
      </c>
      <c r="C11" s="119" t="s">
        <v>204</v>
      </c>
      <c r="D11" s="192">
        <v>100</v>
      </c>
      <c r="E11" s="119" t="s">
        <v>221</v>
      </c>
      <c r="F11" s="119" t="s">
        <v>221</v>
      </c>
      <c r="G11" s="19"/>
    </row>
    <row r="12" spans="1:7" s="6" customFormat="1" ht="31.5" customHeight="1">
      <c r="A12" s="424" t="s">
        <v>85</v>
      </c>
      <c r="B12" s="425"/>
      <c r="C12" s="425"/>
      <c r="D12" s="425"/>
      <c r="E12" s="425"/>
      <c r="F12" s="425"/>
      <c r="G12" s="426"/>
    </row>
    <row r="13" spans="1:7" s="6" customFormat="1" ht="31.5">
      <c r="A13" s="125" t="s">
        <v>86</v>
      </c>
      <c r="B13" s="117" t="s">
        <v>222</v>
      </c>
      <c r="C13" s="119" t="s">
        <v>204</v>
      </c>
      <c r="D13" s="15"/>
      <c r="E13" s="119"/>
      <c r="F13" s="119"/>
      <c r="G13" s="116" t="s">
        <v>484</v>
      </c>
    </row>
    <row r="14" spans="1:7" s="6" customFormat="1" ht="30.75" customHeight="1">
      <c r="A14" s="413" t="s">
        <v>349</v>
      </c>
      <c r="B14" s="414"/>
      <c r="C14" s="414"/>
      <c r="D14" s="414"/>
      <c r="E14" s="414"/>
      <c r="F14" s="414"/>
      <c r="G14" s="415"/>
    </row>
    <row r="15" spans="1:7" s="6" customFormat="1" ht="33.75" customHeight="1">
      <c r="A15" s="125" t="s">
        <v>87</v>
      </c>
      <c r="B15" s="118" t="s">
        <v>225</v>
      </c>
      <c r="C15" s="119" t="s">
        <v>204</v>
      </c>
      <c r="D15" s="119" t="s">
        <v>221</v>
      </c>
      <c r="E15" s="119" t="s">
        <v>221</v>
      </c>
      <c r="F15" s="119" t="s">
        <v>221</v>
      </c>
      <c r="G15" s="15"/>
    </row>
    <row r="16" spans="1:7" s="6" customFormat="1" ht="32.25" customHeight="1">
      <c r="A16" s="413" t="s">
        <v>88</v>
      </c>
      <c r="B16" s="416"/>
      <c r="C16" s="416"/>
      <c r="D16" s="416"/>
      <c r="E16" s="416"/>
      <c r="F16" s="416"/>
      <c r="G16" s="417"/>
    </row>
    <row r="17" spans="1:7" s="6" customFormat="1" ht="35.25" customHeight="1">
      <c r="A17" s="424" t="s">
        <v>89</v>
      </c>
      <c r="B17" s="425"/>
      <c r="C17" s="425"/>
      <c r="D17" s="425"/>
      <c r="E17" s="425"/>
      <c r="F17" s="425"/>
      <c r="G17" s="426"/>
    </row>
    <row r="18" spans="1:7" s="6" customFormat="1" ht="66" customHeight="1">
      <c r="A18" s="125" t="s">
        <v>401</v>
      </c>
      <c r="B18" s="14" t="s">
        <v>207</v>
      </c>
      <c r="C18" s="15" t="s">
        <v>223</v>
      </c>
      <c r="D18" s="15" t="s">
        <v>224</v>
      </c>
      <c r="E18" s="15" t="s">
        <v>224</v>
      </c>
      <c r="F18" s="15" t="s">
        <v>224</v>
      </c>
      <c r="G18" s="15"/>
    </row>
    <row r="19" spans="1:7" s="6" customFormat="1" ht="29.25" customHeight="1">
      <c r="A19" s="413" t="s">
        <v>90</v>
      </c>
      <c r="B19" s="414"/>
      <c r="C19" s="414"/>
      <c r="D19" s="414"/>
      <c r="E19" s="414"/>
      <c r="F19" s="414"/>
      <c r="G19" s="415"/>
    </row>
    <row r="20" spans="1:7" s="6" customFormat="1" ht="48" customHeight="1">
      <c r="A20" s="125" t="s">
        <v>402</v>
      </c>
      <c r="B20" s="14" t="s">
        <v>207</v>
      </c>
      <c r="C20" s="15" t="s">
        <v>223</v>
      </c>
      <c r="D20" s="15" t="s">
        <v>224</v>
      </c>
      <c r="E20" s="15" t="s">
        <v>224</v>
      </c>
      <c r="F20" s="15" t="s">
        <v>224</v>
      </c>
      <c r="G20" s="15"/>
    </row>
    <row r="21" spans="1:7" s="6" customFormat="1" ht="17.25" customHeight="1">
      <c r="A21" s="413" t="s">
        <v>106</v>
      </c>
      <c r="B21" s="414"/>
      <c r="C21" s="414"/>
      <c r="D21" s="414"/>
      <c r="E21" s="414"/>
      <c r="F21" s="414"/>
      <c r="G21" s="415"/>
    </row>
    <row r="22" spans="1:7" s="6" customFormat="1" ht="18" customHeight="1">
      <c r="A22" s="413" t="s">
        <v>105</v>
      </c>
      <c r="B22" s="414"/>
      <c r="C22" s="414"/>
      <c r="D22" s="414"/>
      <c r="E22" s="414"/>
      <c r="F22" s="414"/>
      <c r="G22" s="415"/>
    </row>
    <row r="23" spans="1:7" s="6" customFormat="1" ht="47.25">
      <c r="A23" s="238" t="s">
        <v>107</v>
      </c>
      <c r="B23" s="14" t="s">
        <v>362</v>
      </c>
      <c r="C23" s="119" t="s">
        <v>204</v>
      </c>
      <c r="D23" s="119" t="s">
        <v>524</v>
      </c>
      <c r="E23" s="131" t="s">
        <v>536</v>
      </c>
      <c r="F23" s="291">
        <v>62.4</v>
      </c>
      <c r="G23" s="15"/>
    </row>
    <row r="24" spans="1:7" s="6" customFormat="1" ht="47.25">
      <c r="A24" s="238" t="s">
        <v>92</v>
      </c>
      <c r="B24" s="14" t="s">
        <v>206</v>
      </c>
      <c r="C24" s="15" t="s">
        <v>138</v>
      </c>
      <c r="D24" s="119" t="s">
        <v>525</v>
      </c>
      <c r="E24" s="121" t="s">
        <v>525</v>
      </c>
      <c r="F24" s="291">
        <v>228</v>
      </c>
      <c r="G24" s="15"/>
    </row>
    <row r="25" spans="1:7" s="6" customFormat="1" ht="54" customHeight="1">
      <c r="A25" s="125" t="s">
        <v>93</v>
      </c>
      <c r="B25" s="14" t="s">
        <v>91</v>
      </c>
      <c r="C25" s="119" t="s">
        <v>204</v>
      </c>
      <c r="D25" s="119" t="s">
        <v>447</v>
      </c>
      <c r="E25" s="122" t="s">
        <v>553</v>
      </c>
      <c r="F25" s="292">
        <v>82.6</v>
      </c>
      <c r="G25" s="15"/>
    </row>
    <row r="26" spans="1:7" s="6" customFormat="1" ht="47.25">
      <c r="A26" s="125" t="s">
        <v>108</v>
      </c>
      <c r="B26" s="14" t="s">
        <v>208</v>
      </c>
      <c r="C26" s="15" t="s">
        <v>137</v>
      </c>
      <c r="D26" s="119" t="s">
        <v>526</v>
      </c>
      <c r="E26" s="122" t="s">
        <v>537</v>
      </c>
      <c r="F26" s="291">
        <v>24</v>
      </c>
      <c r="G26" s="15"/>
    </row>
    <row r="27" spans="1:7" s="6" customFormat="1" ht="46.5" customHeight="1">
      <c r="A27" s="125" t="s">
        <v>109</v>
      </c>
      <c r="B27" s="14" t="s">
        <v>209</v>
      </c>
      <c r="C27" s="15" t="s">
        <v>137</v>
      </c>
      <c r="D27" s="119" t="s">
        <v>448</v>
      </c>
      <c r="E27" s="122" t="s">
        <v>535</v>
      </c>
      <c r="F27" s="291">
        <v>36</v>
      </c>
      <c r="G27" s="15"/>
    </row>
    <row r="28" spans="1:7" s="6" customFormat="1" ht="34.5" customHeight="1">
      <c r="A28" s="225" t="s">
        <v>110</v>
      </c>
      <c r="B28" s="285" t="s">
        <v>210</v>
      </c>
      <c r="C28" s="286" t="s">
        <v>137</v>
      </c>
      <c r="D28" s="293">
        <v>3012</v>
      </c>
      <c r="E28" s="122" t="s">
        <v>538</v>
      </c>
      <c r="F28" s="293">
        <v>3138</v>
      </c>
      <c r="G28" s="286"/>
    </row>
    <row r="29" spans="1:7" s="6" customFormat="1" ht="27.75" customHeight="1">
      <c r="A29" s="125" t="s">
        <v>111</v>
      </c>
      <c r="B29" s="14" t="s">
        <v>211</v>
      </c>
      <c r="C29" s="15" t="s">
        <v>137</v>
      </c>
      <c r="D29" s="292">
        <v>1044</v>
      </c>
      <c r="E29" s="121" t="s">
        <v>539</v>
      </c>
      <c r="F29" s="292">
        <v>1141</v>
      </c>
      <c r="G29" s="287"/>
    </row>
    <row r="30" spans="1:7" s="6" customFormat="1" ht="16.5" thickBot="1">
      <c r="A30" s="421" t="s">
        <v>112</v>
      </c>
      <c r="B30" s="422"/>
      <c r="C30" s="422"/>
      <c r="D30" s="422"/>
      <c r="E30" s="422"/>
      <c r="F30" s="422"/>
      <c r="G30" s="423"/>
    </row>
    <row r="31" spans="1:7" s="6" customFormat="1" ht="51" customHeight="1" thickBot="1">
      <c r="A31" s="125" t="s">
        <v>113</v>
      </c>
      <c r="B31" s="14" t="s">
        <v>212</v>
      </c>
      <c r="C31" s="119" t="s">
        <v>204</v>
      </c>
      <c r="D31" s="122" t="s">
        <v>221</v>
      </c>
      <c r="E31" s="193">
        <v>100</v>
      </c>
      <c r="F31" s="122" t="s">
        <v>221</v>
      </c>
      <c r="G31" s="15"/>
    </row>
    <row r="32" spans="1:7" s="6" customFormat="1" ht="48" thickBot="1">
      <c r="A32" s="125" t="s">
        <v>95</v>
      </c>
      <c r="B32" s="14" t="s">
        <v>213</v>
      </c>
      <c r="C32" s="15" t="s">
        <v>214</v>
      </c>
      <c r="D32" s="122" t="s">
        <v>449</v>
      </c>
      <c r="E32" s="193">
        <v>222835.8</v>
      </c>
      <c r="F32" s="122" t="s">
        <v>530</v>
      </c>
      <c r="G32" s="15"/>
    </row>
    <row r="33" spans="1:7" s="6" customFormat="1" ht="52.5" customHeight="1">
      <c r="A33" s="125" t="s">
        <v>114</v>
      </c>
      <c r="B33" s="14" t="s">
        <v>94</v>
      </c>
      <c r="C33" s="15" t="s">
        <v>214</v>
      </c>
      <c r="D33" s="122" t="s">
        <v>450</v>
      </c>
      <c r="E33" s="193">
        <v>115660.1</v>
      </c>
      <c r="F33" s="122" t="s">
        <v>529</v>
      </c>
      <c r="G33" s="15"/>
    </row>
    <row r="34" spans="1:7" ht="15.75">
      <c r="A34" s="427" t="s">
        <v>115</v>
      </c>
      <c r="B34" s="428"/>
      <c r="C34" s="428"/>
      <c r="D34" s="428"/>
      <c r="E34" s="428"/>
      <c r="F34" s="428"/>
      <c r="G34" s="429"/>
    </row>
    <row r="35" spans="1:7" ht="63">
      <c r="A35" s="127" t="s">
        <v>97</v>
      </c>
      <c r="B35" s="20" t="s">
        <v>139</v>
      </c>
      <c r="C35" s="15" t="s">
        <v>223</v>
      </c>
      <c r="D35" s="19" t="s">
        <v>224</v>
      </c>
      <c r="E35" s="19" t="s">
        <v>224</v>
      </c>
      <c r="F35" s="19" t="s">
        <v>224</v>
      </c>
      <c r="G35" s="132"/>
    </row>
    <row r="36" spans="1:7" ht="45" customHeight="1">
      <c r="A36" s="127" t="s">
        <v>98</v>
      </c>
      <c r="B36" s="14" t="s">
        <v>96</v>
      </c>
      <c r="C36" s="119" t="s">
        <v>204</v>
      </c>
      <c r="D36" s="119" t="s">
        <v>140</v>
      </c>
      <c r="E36" s="119" t="s">
        <v>140</v>
      </c>
      <c r="F36" s="119" t="s">
        <v>140</v>
      </c>
      <c r="G36" s="15"/>
    </row>
    <row r="37" spans="1:7" ht="19.5" customHeight="1">
      <c r="A37" s="442" t="s">
        <v>116</v>
      </c>
      <c r="B37" s="443"/>
      <c r="C37" s="443"/>
      <c r="D37" s="443"/>
      <c r="E37" s="443"/>
      <c r="F37" s="443"/>
      <c r="G37" s="444"/>
    </row>
    <row r="38" spans="1:7" ht="42.75" customHeight="1">
      <c r="A38" s="125" t="s">
        <v>99</v>
      </c>
      <c r="B38" s="7" t="s">
        <v>315</v>
      </c>
      <c r="C38" s="15" t="s">
        <v>137</v>
      </c>
      <c r="D38" s="119" t="s">
        <v>451</v>
      </c>
      <c r="E38" s="122" t="s">
        <v>532</v>
      </c>
      <c r="F38" s="119" t="s">
        <v>531</v>
      </c>
      <c r="G38" s="15"/>
    </row>
    <row r="39" spans="1:7" ht="32.25" customHeight="1">
      <c r="A39" s="413" t="s">
        <v>117</v>
      </c>
      <c r="B39" s="414"/>
      <c r="C39" s="414"/>
      <c r="D39" s="414"/>
      <c r="E39" s="414"/>
      <c r="F39" s="414"/>
      <c r="G39" s="415"/>
    </row>
    <row r="40" spans="1:7" ht="42.75" customHeight="1">
      <c r="A40" s="125" t="s">
        <v>118</v>
      </c>
      <c r="B40" s="128" t="s">
        <v>226</v>
      </c>
      <c r="C40" s="119" t="s">
        <v>204</v>
      </c>
      <c r="D40" s="119" t="s">
        <v>221</v>
      </c>
      <c r="E40" s="119" t="s">
        <v>221</v>
      </c>
      <c r="F40" s="119" t="s">
        <v>221</v>
      </c>
      <c r="G40" s="15"/>
    </row>
    <row r="41" spans="1:7" ht="32.25" customHeight="1">
      <c r="A41" s="424" t="s">
        <v>119</v>
      </c>
      <c r="B41" s="425"/>
      <c r="C41" s="425"/>
      <c r="D41" s="425"/>
      <c r="E41" s="425"/>
      <c r="F41" s="425"/>
      <c r="G41" s="426"/>
    </row>
    <row r="42" spans="1:7" s="6" customFormat="1" ht="37.5" customHeight="1">
      <c r="A42" s="125" t="s">
        <v>120</v>
      </c>
      <c r="B42" s="14" t="s">
        <v>190</v>
      </c>
      <c r="C42" s="119" t="s">
        <v>204</v>
      </c>
      <c r="D42" s="119" t="s">
        <v>221</v>
      </c>
      <c r="E42" s="119" t="s">
        <v>221</v>
      </c>
      <c r="F42" s="119" t="s">
        <v>221</v>
      </c>
      <c r="G42" s="15"/>
    </row>
    <row r="43" spans="1:7" s="6" customFormat="1" ht="18.75" customHeight="1">
      <c r="A43" s="413" t="s">
        <v>121</v>
      </c>
      <c r="B43" s="416"/>
      <c r="C43" s="416"/>
      <c r="D43" s="416"/>
      <c r="E43" s="416"/>
      <c r="F43" s="416"/>
      <c r="G43" s="417"/>
    </row>
    <row r="44" spans="1:7" ht="27.75" customHeight="1">
      <c r="A44" s="125" t="s">
        <v>316</v>
      </c>
      <c r="B44" s="7" t="s">
        <v>387</v>
      </c>
      <c r="C44" s="120" t="s">
        <v>215</v>
      </c>
      <c r="D44" s="133" t="s">
        <v>363</v>
      </c>
      <c r="E44" s="130">
        <v>0</v>
      </c>
      <c r="F44" s="133" t="s">
        <v>533</v>
      </c>
      <c r="G44" s="190"/>
    </row>
    <row r="45" spans="1:7" ht="22.5" customHeight="1">
      <c r="A45" s="125" t="s">
        <v>317</v>
      </c>
      <c r="B45" s="7" t="s">
        <v>229</v>
      </c>
      <c r="C45" s="120" t="s">
        <v>215</v>
      </c>
      <c r="D45" s="133" t="s">
        <v>459</v>
      </c>
      <c r="E45" s="134">
        <v>0</v>
      </c>
      <c r="F45" s="133" t="s">
        <v>534</v>
      </c>
      <c r="G45" s="41"/>
    </row>
    <row r="46" spans="1:7" ht="22.5" customHeight="1">
      <c r="A46" s="125" t="s">
        <v>318</v>
      </c>
      <c r="B46" s="7" t="s">
        <v>230</v>
      </c>
      <c r="C46" s="120" t="s">
        <v>215</v>
      </c>
      <c r="D46" s="133" t="s">
        <v>363</v>
      </c>
      <c r="E46" s="134">
        <v>0</v>
      </c>
      <c r="F46" s="133" t="s">
        <v>533</v>
      </c>
      <c r="G46" s="41"/>
    </row>
    <row r="47" spans="1:7" ht="27.75" customHeight="1">
      <c r="A47" s="125" t="s">
        <v>122</v>
      </c>
      <c r="B47" s="7" t="s">
        <v>100</v>
      </c>
      <c r="C47" s="120" t="s">
        <v>215</v>
      </c>
      <c r="D47" s="133" t="s">
        <v>460</v>
      </c>
      <c r="E47" s="122" t="s">
        <v>363</v>
      </c>
      <c r="F47" s="133" t="s">
        <v>535</v>
      </c>
      <c r="G47" s="41"/>
    </row>
    <row r="48" spans="1:7" ht="27" customHeight="1">
      <c r="A48" s="427" t="s">
        <v>123</v>
      </c>
      <c r="B48" s="428"/>
      <c r="C48" s="428"/>
      <c r="D48" s="428"/>
      <c r="E48" s="428"/>
      <c r="F48" s="428"/>
      <c r="G48" s="429"/>
    </row>
    <row r="49" spans="1:7" ht="108.75" customHeight="1">
      <c r="A49" s="127" t="s">
        <v>124</v>
      </c>
      <c r="B49" s="129" t="s">
        <v>227</v>
      </c>
      <c r="C49" s="119" t="s">
        <v>204</v>
      </c>
      <c r="D49" s="119" t="s">
        <v>221</v>
      </c>
      <c r="E49" s="119" t="s">
        <v>221</v>
      </c>
      <c r="F49" s="119" t="s">
        <v>221</v>
      </c>
      <c r="G49" s="19"/>
    </row>
    <row r="50" spans="1:7" ht="26.25" customHeight="1">
      <c r="A50" s="427" t="s">
        <v>125</v>
      </c>
      <c r="B50" s="414"/>
      <c r="C50" s="414"/>
      <c r="D50" s="414"/>
      <c r="E50" s="414"/>
      <c r="F50" s="414"/>
      <c r="G50" s="415"/>
    </row>
    <row r="51" spans="1:7" ht="88.5" customHeight="1">
      <c r="A51" s="127" t="s">
        <v>101</v>
      </c>
      <c r="B51" s="129" t="s">
        <v>226</v>
      </c>
      <c r="C51" s="119" t="s">
        <v>204</v>
      </c>
      <c r="D51" s="119" t="s">
        <v>221</v>
      </c>
      <c r="E51" s="119" t="s">
        <v>221</v>
      </c>
      <c r="F51" s="119" t="s">
        <v>221</v>
      </c>
      <c r="G51" s="19"/>
    </row>
    <row r="52" spans="1:7" ht="28.5" customHeight="1">
      <c r="A52" s="448" t="s">
        <v>126</v>
      </c>
      <c r="B52" s="449"/>
      <c r="C52" s="449"/>
      <c r="D52" s="449"/>
      <c r="E52" s="449"/>
      <c r="F52" s="449"/>
      <c r="G52" s="450"/>
    </row>
    <row r="53" spans="1:7" ht="47.25">
      <c r="A53" s="125" t="s">
        <v>127</v>
      </c>
      <c r="B53" s="7" t="s">
        <v>62</v>
      </c>
      <c r="C53" s="15" t="s">
        <v>223</v>
      </c>
      <c r="D53" s="19" t="s">
        <v>224</v>
      </c>
      <c r="E53" s="19" t="s">
        <v>224</v>
      </c>
      <c r="F53" s="19" t="s">
        <v>224</v>
      </c>
      <c r="G53" s="19"/>
    </row>
    <row r="54" spans="1:7" ht="33" customHeight="1">
      <c r="A54" s="413" t="s">
        <v>128</v>
      </c>
      <c r="B54" s="414"/>
      <c r="C54" s="414"/>
      <c r="D54" s="414"/>
      <c r="E54" s="414"/>
      <c r="F54" s="414"/>
      <c r="G54" s="415"/>
    </row>
    <row r="55" spans="1:7" ht="42" customHeight="1">
      <c r="A55" s="125" t="s">
        <v>102</v>
      </c>
      <c r="B55" s="7" t="s">
        <v>191</v>
      </c>
      <c r="C55" s="119" t="s">
        <v>204</v>
      </c>
      <c r="D55" s="119" t="s">
        <v>221</v>
      </c>
      <c r="E55" s="119" t="s">
        <v>221</v>
      </c>
      <c r="F55" s="119" t="s">
        <v>221</v>
      </c>
      <c r="G55" s="19"/>
    </row>
    <row r="56" spans="1:7" ht="18" customHeight="1">
      <c r="A56" s="413" t="s">
        <v>129</v>
      </c>
      <c r="B56" s="414"/>
      <c r="C56" s="414"/>
      <c r="D56" s="414"/>
      <c r="E56" s="414"/>
      <c r="F56" s="414"/>
      <c r="G56" s="415"/>
    </row>
    <row r="57" spans="1:7" ht="67.5" customHeight="1">
      <c r="A57" s="125" t="s">
        <v>130</v>
      </c>
      <c r="B57" s="128" t="s">
        <v>226</v>
      </c>
      <c r="C57" s="119" t="s">
        <v>204</v>
      </c>
      <c r="D57" s="119" t="s">
        <v>221</v>
      </c>
      <c r="E57" s="119" t="s">
        <v>221</v>
      </c>
      <c r="F57" s="119" t="s">
        <v>221</v>
      </c>
      <c r="G57" s="19"/>
    </row>
    <row r="58" spans="1:7" ht="20.25" customHeight="1">
      <c r="A58" s="413" t="s">
        <v>103</v>
      </c>
      <c r="B58" s="414"/>
      <c r="C58" s="414"/>
      <c r="D58" s="414"/>
      <c r="E58" s="414"/>
      <c r="F58" s="414"/>
      <c r="G58" s="415"/>
    </row>
    <row r="59" spans="1:7" ht="53.25" customHeight="1">
      <c r="A59" s="125" t="s">
        <v>131</v>
      </c>
      <c r="B59" s="128" t="s">
        <v>104</v>
      </c>
      <c r="C59" s="19" t="s">
        <v>200</v>
      </c>
      <c r="D59" s="121" t="s">
        <v>319</v>
      </c>
      <c r="E59" s="121"/>
      <c r="F59" s="121"/>
      <c r="G59" s="19" t="s">
        <v>452</v>
      </c>
    </row>
    <row r="60" spans="1:7" ht="15" customHeight="1">
      <c r="A60" s="413" t="s">
        <v>132</v>
      </c>
      <c r="B60" s="414"/>
      <c r="C60" s="414"/>
      <c r="D60" s="414"/>
      <c r="E60" s="414"/>
      <c r="F60" s="414"/>
      <c r="G60" s="415"/>
    </row>
    <row r="61" spans="1:7" ht="44.25" customHeight="1">
      <c r="A61" s="125" t="s">
        <v>320</v>
      </c>
      <c r="B61" s="128" t="s">
        <v>321</v>
      </c>
      <c r="C61" s="19" t="s">
        <v>223</v>
      </c>
      <c r="D61" s="19" t="s">
        <v>224</v>
      </c>
      <c r="E61" s="19" t="s">
        <v>224</v>
      </c>
      <c r="F61" s="19" t="s">
        <v>224</v>
      </c>
      <c r="G61" s="19"/>
    </row>
    <row r="62" spans="1:7" ht="18.75" customHeight="1">
      <c r="A62" s="413" t="s">
        <v>322</v>
      </c>
      <c r="B62" s="414"/>
      <c r="C62" s="414"/>
      <c r="D62" s="414"/>
      <c r="E62" s="414"/>
      <c r="F62" s="414"/>
      <c r="G62" s="415"/>
    </row>
    <row r="63" spans="1:7" ht="44.25" customHeight="1">
      <c r="A63" s="125" t="s">
        <v>323</v>
      </c>
      <c r="B63" s="128" t="s">
        <v>324</v>
      </c>
      <c r="C63" s="19" t="s">
        <v>137</v>
      </c>
      <c r="D63" s="121" t="s">
        <v>241</v>
      </c>
      <c r="E63" s="121" t="s">
        <v>140</v>
      </c>
      <c r="F63" s="121" t="s">
        <v>140</v>
      </c>
      <c r="G63" s="19"/>
    </row>
    <row r="64" spans="1:7" ht="20.25" customHeight="1">
      <c r="A64" s="413"/>
      <c r="B64" s="414"/>
      <c r="C64" s="414"/>
      <c r="D64" s="414"/>
      <c r="E64" s="414"/>
      <c r="F64" s="414"/>
      <c r="G64" s="415"/>
    </row>
    <row r="65" spans="1:7" ht="44.25" customHeight="1">
      <c r="A65" s="125" t="s">
        <v>325</v>
      </c>
      <c r="B65" s="128" t="s">
        <v>326</v>
      </c>
      <c r="C65" s="19" t="s">
        <v>137</v>
      </c>
      <c r="D65" s="121" t="s">
        <v>485</v>
      </c>
      <c r="E65" s="121" t="s">
        <v>540</v>
      </c>
      <c r="F65" s="121" t="s">
        <v>541</v>
      </c>
      <c r="G65" s="15" t="s">
        <v>549</v>
      </c>
    </row>
    <row r="66" spans="1:7" ht="15" customHeight="1">
      <c r="A66" s="413" t="s">
        <v>542</v>
      </c>
      <c r="B66" s="440"/>
      <c r="C66" s="440"/>
      <c r="D66" s="440"/>
      <c r="E66" s="440"/>
      <c r="F66" s="440"/>
      <c r="G66" s="441"/>
    </row>
    <row r="67" spans="1:7" ht="44.25" customHeight="1">
      <c r="A67" s="125" t="s">
        <v>327</v>
      </c>
      <c r="B67" s="128" t="s">
        <v>328</v>
      </c>
      <c r="C67" s="19" t="s">
        <v>329</v>
      </c>
      <c r="D67" s="121" t="s">
        <v>486</v>
      </c>
      <c r="E67" s="121" t="s">
        <v>542</v>
      </c>
      <c r="F67" s="121" t="s">
        <v>543</v>
      </c>
      <c r="G67" s="19"/>
    </row>
    <row r="68" spans="1:7" ht="18" customHeight="1">
      <c r="A68" s="413" t="s">
        <v>330</v>
      </c>
      <c r="B68" s="414"/>
      <c r="C68" s="414"/>
      <c r="D68" s="414"/>
      <c r="E68" s="414"/>
      <c r="F68" s="414"/>
      <c r="G68" s="415"/>
    </row>
    <row r="69" spans="1:7" ht="44.25" customHeight="1">
      <c r="A69" s="125" t="s">
        <v>331</v>
      </c>
      <c r="B69" s="128" t="s">
        <v>332</v>
      </c>
      <c r="C69" s="19" t="s">
        <v>329</v>
      </c>
      <c r="D69" s="121" t="s">
        <v>487</v>
      </c>
      <c r="E69" s="121" t="s">
        <v>544</v>
      </c>
      <c r="F69" s="121" t="s">
        <v>545</v>
      </c>
      <c r="G69" s="19" t="s">
        <v>550</v>
      </c>
    </row>
    <row r="70" spans="1:7" ht="17.25" customHeight="1">
      <c r="A70" s="413" t="s">
        <v>333</v>
      </c>
      <c r="B70" s="414"/>
      <c r="C70" s="414"/>
      <c r="D70" s="414"/>
      <c r="E70" s="414"/>
      <c r="F70" s="414"/>
      <c r="G70" s="415"/>
    </row>
    <row r="71" spans="1:7" ht="44.25" customHeight="1">
      <c r="A71" s="125" t="s">
        <v>334</v>
      </c>
      <c r="B71" s="128" t="s">
        <v>335</v>
      </c>
      <c r="C71" s="19" t="s">
        <v>329</v>
      </c>
      <c r="D71" s="121" t="s">
        <v>488</v>
      </c>
      <c r="E71" s="121" t="s">
        <v>546</v>
      </c>
      <c r="F71" s="121" t="s">
        <v>547</v>
      </c>
      <c r="G71" s="15"/>
    </row>
    <row r="72" spans="1:7" ht="17.25" customHeight="1">
      <c r="A72" s="413" t="s">
        <v>336</v>
      </c>
      <c r="B72" s="414"/>
      <c r="C72" s="414"/>
      <c r="D72" s="414"/>
      <c r="E72" s="414"/>
      <c r="F72" s="414"/>
      <c r="G72" s="415"/>
    </row>
    <row r="73" spans="1:7" ht="44.25" customHeight="1">
      <c r="A73" s="125" t="s">
        <v>337</v>
      </c>
      <c r="B73" s="128" t="s">
        <v>338</v>
      </c>
      <c r="C73" s="19" t="s">
        <v>329</v>
      </c>
      <c r="D73" s="121" t="s">
        <v>489</v>
      </c>
      <c r="E73" s="121" t="s">
        <v>548</v>
      </c>
      <c r="F73" s="121" t="s">
        <v>548</v>
      </c>
      <c r="G73" s="19"/>
    </row>
    <row r="74" spans="1:7" ht="16.5" customHeight="1">
      <c r="A74" s="413" t="s">
        <v>339</v>
      </c>
      <c r="B74" s="414"/>
      <c r="C74" s="414"/>
      <c r="D74" s="414"/>
      <c r="E74" s="414"/>
      <c r="F74" s="414"/>
      <c r="G74" s="415"/>
    </row>
    <row r="75" spans="1:7" ht="44.25" customHeight="1">
      <c r="A75" s="125" t="s">
        <v>340</v>
      </c>
      <c r="B75" s="128" t="s">
        <v>350</v>
      </c>
      <c r="C75" s="19" t="s">
        <v>341</v>
      </c>
      <c r="D75" s="121" t="s">
        <v>240</v>
      </c>
      <c r="E75" s="121" t="s">
        <v>241</v>
      </c>
      <c r="F75" s="121" t="s">
        <v>241</v>
      </c>
      <c r="G75" s="19"/>
    </row>
    <row r="76" spans="1:7" ht="15" customHeight="1">
      <c r="A76" s="413" t="s">
        <v>342</v>
      </c>
      <c r="B76" s="414"/>
      <c r="C76" s="414"/>
      <c r="D76" s="414"/>
      <c r="E76" s="414"/>
      <c r="F76" s="414"/>
      <c r="G76" s="415"/>
    </row>
    <row r="77" spans="1:7" ht="45.75" customHeight="1">
      <c r="A77" s="125" t="s">
        <v>343</v>
      </c>
      <c r="B77" s="191" t="s">
        <v>344</v>
      </c>
      <c r="C77" s="126" t="s">
        <v>204</v>
      </c>
      <c r="D77" s="130">
        <v>100</v>
      </c>
      <c r="E77" s="130">
        <v>100</v>
      </c>
      <c r="F77" s="130">
        <v>100</v>
      </c>
      <c r="G77" s="126"/>
    </row>
    <row r="78" spans="1:7" ht="15" customHeight="1" thickBot="1">
      <c r="A78" s="413" t="s">
        <v>345</v>
      </c>
      <c r="B78" s="414"/>
      <c r="C78" s="414"/>
      <c r="D78" s="414"/>
      <c r="E78" s="414"/>
      <c r="F78" s="414"/>
      <c r="G78" s="415"/>
    </row>
    <row r="79" spans="1:7" ht="44.25" customHeight="1">
      <c r="A79" s="225" t="s">
        <v>346</v>
      </c>
      <c r="B79" s="226" t="s">
        <v>309</v>
      </c>
      <c r="C79" s="227" t="s">
        <v>223</v>
      </c>
      <c r="D79" s="227" t="s">
        <v>224</v>
      </c>
      <c r="E79" s="227" t="s">
        <v>224</v>
      </c>
      <c r="F79" s="227" t="s">
        <v>224</v>
      </c>
      <c r="G79" s="227"/>
    </row>
    <row r="80" spans="1:7" ht="39" customHeight="1">
      <c r="A80" s="431" t="s">
        <v>370</v>
      </c>
      <c r="B80" s="432"/>
      <c r="C80" s="432"/>
      <c r="D80" s="432"/>
      <c r="E80" s="432"/>
      <c r="F80" s="432"/>
      <c r="G80" s="433"/>
    </row>
    <row r="81" spans="1:7" ht="44.25" customHeight="1">
      <c r="A81" s="125" t="s">
        <v>371</v>
      </c>
      <c r="B81" s="284" t="s">
        <v>353</v>
      </c>
      <c r="C81" s="19" t="s">
        <v>223</v>
      </c>
      <c r="D81" s="19" t="s">
        <v>224</v>
      </c>
      <c r="E81" s="19" t="s">
        <v>224</v>
      </c>
      <c r="F81" s="19" t="s">
        <v>224</v>
      </c>
      <c r="G81" s="19"/>
    </row>
    <row r="82" spans="1:7" ht="44.25" customHeight="1">
      <c r="A82" s="431" t="s">
        <v>406</v>
      </c>
      <c r="B82" s="434"/>
      <c r="C82" s="434"/>
      <c r="D82" s="434"/>
      <c r="E82" s="434"/>
      <c r="F82" s="434"/>
      <c r="G82" s="435"/>
    </row>
    <row r="83" spans="1:7" ht="44.25" customHeight="1">
      <c r="A83" s="225" t="s">
        <v>373</v>
      </c>
      <c r="B83" s="249" t="s">
        <v>407</v>
      </c>
      <c r="C83" s="227" t="s">
        <v>223</v>
      </c>
      <c r="D83" s="227" t="s">
        <v>224</v>
      </c>
      <c r="E83" s="227" t="s">
        <v>224</v>
      </c>
      <c r="F83" s="227" t="s">
        <v>224</v>
      </c>
      <c r="G83" s="227"/>
    </row>
    <row r="84" spans="1:7" ht="44.25" customHeight="1">
      <c r="A84" s="431" t="s">
        <v>411</v>
      </c>
      <c r="B84" s="432"/>
      <c r="C84" s="432"/>
      <c r="D84" s="432"/>
      <c r="E84" s="432"/>
      <c r="F84" s="432"/>
      <c r="G84" s="433"/>
    </row>
    <row r="85" spans="1:7" ht="44.25" customHeight="1">
      <c r="A85" s="125" t="s">
        <v>408</v>
      </c>
      <c r="B85" s="254" t="s">
        <v>409</v>
      </c>
      <c r="C85" s="19" t="s">
        <v>410</v>
      </c>
      <c r="D85" s="19" t="s">
        <v>140</v>
      </c>
      <c r="E85" s="19" t="s">
        <v>140</v>
      </c>
      <c r="F85" s="19" t="s">
        <v>140</v>
      </c>
      <c r="G85" s="19"/>
    </row>
    <row r="86" spans="1:7" ht="44.25" customHeight="1">
      <c r="A86" s="413" t="s">
        <v>412</v>
      </c>
      <c r="B86" s="436"/>
      <c r="C86" s="436"/>
      <c r="D86" s="436"/>
      <c r="E86" s="436"/>
      <c r="F86" s="436"/>
      <c r="G86" s="437"/>
    </row>
    <row r="87" spans="1:7" ht="44.25" customHeight="1">
      <c r="A87" s="125"/>
      <c r="B87" s="307" t="s">
        <v>413</v>
      </c>
      <c r="C87" s="19" t="s">
        <v>410</v>
      </c>
      <c r="D87" s="19" t="s">
        <v>445</v>
      </c>
      <c r="E87" s="19" t="s">
        <v>551</v>
      </c>
      <c r="F87" s="19" t="s">
        <v>552</v>
      </c>
      <c r="G87" s="19"/>
    </row>
    <row r="88" spans="1:7" ht="44.25" customHeight="1">
      <c r="A88" s="431" t="s">
        <v>414</v>
      </c>
      <c r="B88" s="438"/>
      <c r="C88" s="438"/>
      <c r="D88" s="438"/>
      <c r="E88" s="438"/>
      <c r="F88" s="438"/>
      <c r="G88" s="439"/>
    </row>
    <row r="89" spans="1:7" ht="44.25" customHeight="1">
      <c r="A89" s="125"/>
      <c r="B89" s="250" t="s">
        <v>415</v>
      </c>
      <c r="C89" s="19" t="s">
        <v>223</v>
      </c>
      <c r="D89" s="19" t="s">
        <v>224</v>
      </c>
      <c r="E89" s="19" t="s">
        <v>224</v>
      </c>
      <c r="F89" s="19" t="s">
        <v>224</v>
      </c>
      <c r="G89" s="19"/>
    </row>
    <row r="90" spans="1:7" ht="44.25" customHeight="1">
      <c r="A90" s="431" t="s">
        <v>416</v>
      </c>
      <c r="B90" s="432"/>
      <c r="C90" s="432"/>
      <c r="D90" s="432"/>
      <c r="E90" s="432"/>
      <c r="F90" s="432"/>
      <c r="G90" s="433"/>
    </row>
    <row r="91" spans="1:7" ht="44.25" customHeight="1">
      <c r="A91" s="125" t="s">
        <v>419</v>
      </c>
      <c r="B91" s="284" t="s">
        <v>453</v>
      </c>
      <c r="C91" s="19" t="s">
        <v>204</v>
      </c>
      <c r="D91" s="19" t="s">
        <v>221</v>
      </c>
      <c r="E91" s="19" t="s">
        <v>221</v>
      </c>
      <c r="F91" s="19" t="s">
        <v>221</v>
      </c>
      <c r="G91" s="19"/>
    </row>
    <row r="92" spans="1:7" ht="44.25" customHeight="1">
      <c r="A92" s="431" t="s">
        <v>417</v>
      </c>
      <c r="B92" s="438"/>
      <c r="C92" s="438"/>
      <c r="D92" s="438"/>
      <c r="E92" s="438"/>
      <c r="F92" s="438"/>
      <c r="G92" s="439"/>
    </row>
    <row r="93" spans="1:7" ht="44.25" customHeight="1">
      <c r="A93" s="125" t="s">
        <v>420</v>
      </c>
      <c r="B93" s="250" t="s">
        <v>418</v>
      </c>
      <c r="C93" s="19" t="s">
        <v>223</v>
      </c>
      <c r="D93" s="19" t="s">
        <v>224</v>
      </c>
      <c r="E93" s="19" t="s">
        <v>224</v>
      </c>
      <c r="F93" s="19" t="s">
        <v>224</v>
      </c>
      <c r="G93" s="19"/>
    </row>
    <row r="94" spans="1:7" ht="44.25" customHeight="1">
      <c r="A94" s="431" t="s">
        <v>454</v>
      </c>
      <c r="B94" s="432"/>
      <c r="C94" s="432"/>
      <c r="D94" s="432"/>
      <c r="E94" s="432"/>
      <c r="F94" s="432"/>
      <c r="G94" s="433"/>
    </row>
    <row r="95" spans="1:7" ht="44.25" customHeight="1">
      <c r="A95" s="125" t="s">
        <v>455</v>
      </c>
      <c r="B95" s="284" t="s">
        <v>456</v>
      </c>
      <c r="C95" s="19" t="s">
        <v>223</v>
      </c>
      <c r="D95" s="19" t="s">
        <v>224</v>
      </c>
      <c r="E95" s="19" t="s">
        <v>224</v>
      </c>
      <c r="F95" s="19" t="s">
        <v>224</v>
      </c>
      <c r="G95" s="19"/>
    </row>
    <row r="96" spans="1:7" ht="47.25" customHeight="1">
      <c r="A96" s="445" t="s">
        <v>457</v>
      </c>
      <c r="B96" s="446"/>
      <c r="C96" s="446"/>
      <c r="D96" s="446"/>
      <c r="E96" s="446"/>
      <c r="F96" s="446"/>
      <c r="G96" s="447"/>
    </row>
    <row r="97" spans="1:7" ht="44.25" customHeight="1">
      <c r="A97" s="125" t="s">
        <v>458</v>
      </c>
      <c r="B97" s="307" t="s">
        <v>428</v>
      </c>
      <c r="C97" s="19" t="s">
        <v>223</v>
      </c>
      <c r="D97" s="19" t="s">
        <v>224</v>
      </c>
      <c r="E97" s="19" t="s">
        <v>224</v>
      </c>
      <c r="F97" s="19" t="s">
        <v>224</v>
      </c>
      <c r="G97" s="19"/>
    </row>
    <row r="98" spans="1:7" ht="44.25" customHeight="1">
      <c r="A98" s="431" t="s">
        <v>527</v>
      </c>
      <c r="B98" s="432"/>
      <c r="C98" s="432"/>
      <c r="D98" s="432"/>
      <c r="E98" s="432"/>
      <c r="F98" s="432"/>
      <c r="G98" s="433"/>
    </row>
    <row r="99" spans="1:7" ht="44.25" customHeight="1">
      <c r="A99" s="125" t="s">
        <v>528</v>
      </c>
      <c r="B99" s="306" t="s">
        <v>471</v>
      </c>
      <c r="C99" s="19" t="s">
        <v>223</v>
      </c>
      <c r="D99" s="19" t="s">
        <v>224</v>
      </c>
      <c r="E99" s="19" t="s">
        <v>224</v>
      </c>
      <c r="F99" s="19" t="s">
        <v>224</v>
      </c>
      <c r="G99" s="19"/>
    </row>
    <row r="100" spans="1:7" ht="15.75">
      <c r="A100" s="430"/>
      <c r="B100" s="430"/>
      <c r="C100" s="430"/>
      <c r="D100" s="430"/>
      <c r="E100" s="430"/>
      <c r="F100" s="430"/>
      <c r="G100" s="430"/>
    </row>
    <row r="101" spans="1:7" ht="15">
      <c r="A101" s="3"/>
      <c r="B101" s="3"/>
      <c r="C101" s="3"/>
      <c r="D101" s="3"/>
      <c r="E101" s="3"/>
      <c r="F101" s="3"/>
      <c r="G101" s="3"/>
    </row>
  </sheetData>
  <mergeCells count="45">
    <mergeCell ref="A98:G98"/>
    <mergeCell ref="A37:G37"/>
    <mergeCell ref="A41:G41"/>
    <mergeCell ref="A94:G94"/>
    <mergeCell ref="A96:G96"/>
    <mergeCell ref="A48:G48"/>
    <mergeCell ref="A54:G54"/>
    <mergeCell ref="A72:G72"/>
    <mergeCell ref="A60:G60"/>
    <mergeCell ref="A50:G50"/>
    <mergeCell ref="A52:G52"/>
    <mergeCell ref="A68:G68"/>
    <mergeCell ref="A70:G70"/>
    <mergeCell ref="A100:G100"/>
    <mergeCell ref="A58:G58"/>
    <mergeCell ref="A56:G56"/>
    <mergeCell ref="A78:G78"/>
    <mergeCell ref="A80:G80"/>
    <mergeCell ref="A82:G82"/>
    <mergeCell ref="A84:G84"/>
    <mergeCell ref="A86:G86"/>
    <mergeCell ref="A88:G88"/>
    <mergeCell ref="A90:G90"/>
    <mergeCell ref="A92:G92"/>
    <mergeCell ref="A76:G76"/>
    <mergeCell ref="A74:G74"/>
    <mergeCell ref="A62:G62"/>
    <mergeCell ref="A64:G64"/>
    <mergeCell ref="A66:G66"/>
    <mergeCell ref="B5:B7"/>
    <mergeCell ref="C5:C7"/>
    <mergeCell ref="A21:G21"/>
    <mergeCell ref="A43:G43"/>
    <mergeCell ref="A5:A7"/>
    <mergeCell ref="A19:G19"/>
    <mergeCell ref="A39:G39"/>
    <mergeCell ref="G5:G7"/>
    <mergeCell ref="A9:G9"/>
    <mergeCell ref="A30:G30"/>
    <mergeCell ref="A12:G12"/>
    <mergeCell ref="A34:G34"/>
    <mergeCell ref="A14:G14"/>
    <mergeCell ref="A16:G16"/>
    <mergeCell ref="A17:G17"/>
    <mergeCell ref="A22:G22"/>
  </mergeCells>
  <phoneticPr fontId="2" type="noConversion"/>
  <printOptions horizontalCentered="1"/>
  <pageMargins left="0.39370078740157483" right="0.39370078740157483" top="0.55118110236220474" bottom="0.55118110236220474" header="0.27559055118110237" footer="0.27559055118110237"/>
  <pageSetup paperSize="9" scale="91" firstPageNumber="163" fitToHeight="0" orientation="landscape" r:id="rId1"/>
  <headerFooter scaleWithDoc="0"/>
</worksheet>
</file>

<file path=xl/worksheets/sheet5.xml><?xml version="1.0" encoding="utf-8"?>
<worksheet xmlns="http://schemas.openxmlformats.org/spreadsheetml/2006/main" xmlns:r="http://schemas.openxmlformats.org/officeDocument/2006/relationships">
  <sheetPr>
    <pageSetUpPr autoPageBreaks="0" fitToPage="1"/>
  </sheetPr>
  <dimension ref="A1:N55"/>
  <sheetViews>
    <sheetView view="pageBreakPreview" zoomScale="80" zoomScaleNormal="85" zoomScaleSheetLayoutView="80" workbookViewId="0">
      <selection activeCell="L48" sqref="L48"/>
    </sheetView>
  </sheetViews>
  <sheetFormatPr defaultRowHeight="12.75"/>
  <cols>
    <col min="1" max="1" width="8.28515625" customWidth="1"/>
    <col min="2" max="2" width="25.140625" customWidth="1"/>
    <col min="3" max="3" width="41.28515625" customWidth="1"/>
    <col min="4" max="4" width="30" customWidth="1"/>
    <col min="5" max="5" width="17" customWidth="1"/>
    <col min="6" max="6" width="15.42578125" customWidth="1"/>
    <col min="7" max="7" width="14.28515625" customWidth="1"/>
    <col min="8" max="11" width="16.140625" customWidth="1"/>
    <col min="12" max="12" width="18.85546875" customWidth="1"/>
    <col min="13" max="13" width="18" customWidth="1"/>
    <col min="14" max="14" width="39.28515625" customWidth="1"/>
  </cols>
  <sheetData>
    <row r="1" spans="1:14" ht="18.75">
      <c r="C1" s="51"/>
      <c r="D1" s="2"/>
      <c r="E1" s="2"/>
      <c r="F1" s="2"/>
      <c r="G1" s="2"/>
      <c r="H1" s="2"/>
      <c r="I1" s="2"/>
      <c r="J1" s="2"/>
      <c r="K1" s="2"/>
      <c r="L1" s="2"/>
      <c r="M1" s="2"/>
      <c r="N1" s="27" t="s">
        <v>255</v>
      </c>
    </row>
    <row r="2" spans="1:14" ht="15.75">
      <c r="A2" s="11"/>
      <c r="B2" s="11"/>
      <c r="C2" s="17"/>
      <c r="D2" s="18"/>
      <c r="E2" s="18"/>
      <c r="F2" s="18"/>
      <c r="G2" s="18"/>
      <c r="H2" s="18"/>
      <c r="I2" s="18"/>
      <c r="J2" s="18"/>
      <c r="K2" s="18"/>
      <c r="L2" s="18"/>
      <c r="M2" s="18"/>
      <c r="N2" s="18"/>
    </row>
    <row r="3" spans="1:14" s="6" customFormat="1" ht="56.25" customHeight="1">
      <c r="A3" s="452" t="s">
        <v>522</v>
      </c>
      <c r="B3" s="453"/>
      <c r="C3" s="453"/>
      <c r="D3" s="453"/>
      <c r="E3" s="453"/>
      <c r="F3" s="453"/>
      <c r="G3" s="453"/>
      <c r="H3" s="453"/>
      <c r="I3" s="453"/>
      <c r="J3" s="453"/>
      <c r="K3" s="453"/>
      <c r="L3" s="453"/>
      <c r="M3" s="453"/>
      <c r="N3" s="454"/>
    </row>
    <row r="4" spans="1:14">
      <c r="A4" s="451"/>
      <c r="B4" s="371"/>
      <c r="C4" s="371"/>
      <c r="D4" s="371"/>
      <c r="E4" s="371"/>
      <c r="F4" s="371"/>
      <c r="G4" s="371"/>
      <c r="H4" s="371"/>
      <c r="I4" s="371"/>
      <c r="J4" s="371"/>
      <c r="K4" s="371"/>
      <c r="L4" s="371"/>
      <c r="M4" s="371"/>
      <c r="N4" s="372"/>
    </row>
    <row r="5" spans="1:14" s="37" customFormat="1" ht="31.5" customHeight="1">
      <c r="A5" s="457" t="s">
        <v>239</v>
      </c>
      <c r="B5" s="457"/>
      <c r="C5" s="457" t="s">
        <v>33</v>
      </c>
      <c r="D5" s="455" t="s">
        <v>34</v>
      </c>
      <c r="E5" s="1" t="s">
        <v>260</v>
      </c>
      <c r="F5" s="1"/>
      <c r="G5" s="461" t="s">
        <v>261</v>
      </c>
      <c r="H5" s="462"/>
      <c r="I5" s="1" t="s">
        <v>40</v>
      </c>
      <c r="J5" s="1"/>
      <c r="K5" s="1"/>
      <c r="L5" s="1" t="s">
        <v>7</v>
      </c>
      <c r="M5" s="1"/>
      <c r="N5" s="460" t="s">
        <v>2</v>
      </c>
    </row>
    <row r="6" spans="1:14" s="6" customFormat="1" ht="150.75" customHeight="1">
      <c r="A6" s="458"/>
      <c r="B6" s="464"/>
      <c r="C6" s="458"/>
      <c r="D6" s="456"/>
      <c r="E6" s="36" t="s">
        <v>5</v>
      </c>
      <c r="F6" s="36" t="s">
        <v>6</v>
      </c>
      <c r="G6" s="36" t="s">
        <v>5</v>
      </c>
      <c r="H6" s="36" t="s">
        <v>6</v>
      </c>
      <c r="I6" s="35" t="s">
        <v>39</v>
      </c>
      <c r="J6" s="8" t="s">
        <v>3</v>
      </c>
      <c r="K6" s="8" t="s">
        <v>269</v>
      </c>
      <c r="L6" s="8" t="s">
        <v>262</v>
      </c>
      <c r="M6" s="8" t="s">
        <v>263</v>
      </c>
      <c r="N6" s="460"/>
    </row>
    <row r="7" spans="1:14" s="16" customFormat="1" ht="15.75" customHeight="1">
      <c r="A7" s="35">
        <v>1</v>
      </c>
      <c r="B7" s="35">
        <v>2</v>
      </c>
      <c r="C7" s="8">
        <v>3</v>
      </c>
      <c r="D7" s="35">
        <v>4</v>
      </c>
      <c r="E7" s="35">
        <v>5</v>
      </c>
      <c r="F7" s="35">
        <v>6</v>
      </c>
      <c r="G7" s="35">
        <v>7</v>
      </c>
      <c r="H7" s="35">
        <v>8</v>
      </c>
      <c r="I7" s="35">
        <v>9</v>
      </c>
      <c r="J7" s="35">
        <v>10</v>
      </c>
      <c r="K7" s="35">
        <v>11</v>
      </c>
      <c r="L7" s="35">
        <v>12</v>
      </c>
      <c r="M7" s="35">
        <v>13</v>
      </c>
      <c r="N7" s="35">
        <v>14</v>
      </c>
    </row>
    <row r="8" spans="1:14" s="16" customFormat="1" ht="45" customHeight="1">
      <c r="A8" s="85"/>
      <c r="B8" s="20" t="s">
        <v>29</v>
      </c>
      <c r="C8" s="20" t="s">
        <v>50</v>
      </c>
      <c r="D8" s="20"/>
      <c r="E8" s="35"/>
      <c r="F8" s="35"/>
      <c r="G8" s="35"/>
      <c r="H8" s="35"/>
      <c r="I8" s="147">
        <f>SUM(I10:I48)</f>
        <v>181384.30000000002</v>
      </c>
      <c r="J8" s="147">
        <f t="shared" ref="J8:K8" si="0">SUM(J10:J48)</f>
        <v>180847.3</v>
      </c>
      <c r="K8" s="147">
        <f t="shared" si="0"/>
        <v>180847.3</v>
      </c>
      <c r="L8" s="35"/>
      <c r="M8" s="35"/>
      <c r="N8" s="35"/>
    </row>
    <row r="9" spans="1:14" s="16" customFormat="1" ht="15.75" customHeight="1" thickBot="1">
      <c r="A9" s="85"/>
      <c r="B9" s="20" t="s">
        <v>231</v>
      </c>
      <c r="C9" s="20"/>
      <c r="D9" s="20"/>
      <c r="E9" s="35"/>
      <c r="F9" s="35"/>
      <c r="G9" s="35"/>
      <c r="H9" s="35"/>
      <c r="I9" s="35"/>
      <c r="J9" s="35"/>
      <c r="K9" s="35"/>
      <c r="L9" s="35"/>
      <c r="M9" s="35"/>
      <c r="N9" s="35"/>
    </row>
    <row r="10" spans="1:14" s="16" customFormat="1" ht="64.5" customHeight="1" thickBot="1">
      <c r="A10" s="85" t="s">
        <v>153</v>
      </c>
      <c r="B10" s="20" t="s">
        <v>63</v>
      </c>
      <c r="C10" s="124" t="s">
        <v>51</v>
      </c>
      <c r="D10" s="142" t="s">
        <v>65</v>
      </c>
      <c r="E10" s="145">
        <v>44927</v>
      </c>
      <c r="F10" s="145">
        <v>45291</v>
      </c>
      <c r="G10" s="145">
        <v>44927</v>
      </c>
      <c r="H10" s="145">
        <v>45291</v>
      </c>
      <c r="I10" s="35">
        <v>0</v>
      </c>
      <c r="J10" s="35"/>
      <c r="K10" s="35"/>
      <c r="L10" s="289" t="s">
        <v>483</v>
      </c>
      <c r="M10" s="116" t="s">
        <v>484</v>
      </c>
      <c r="N10" s="35"/>
    </row>
    <row r="11" spans="1:14" s="16" customFormat="1" ht="79.5" thickBot="1">
      <c r="A11" s="85" t="s">
        <v>154</v>
      </c>
      <c r="B11" s="20" t="s">
        <v>63</v>
      </c>
      <c r="C11" s="124" t="s">
        <v>52</v>
      </c>
      <c r="D11" s="142" t="s">
        <v>65</v>
      </c>
      <c r="E11" s="145">
        <v>44927</v>
      </c>
      <c r="F11" s="145">
        <v>45291</v>
      </c>
      <c r="G11" s="145">
        <v>44927</v>
      </c>
      <c r="H11" s="145">
        <v>45291</v>
      </c>
      <c r="I11" s="146">
        <v>3323.7</v>
      </c>
      <c r="J11" s="146">
        <v>3323.7</v>
      </c>
      <c r="K11" s="146">
        <v>3323.7</v>
      </c>
      <c r="L11" s="248" t="s">
        <v>225</v>
      </c>
      <c r="M11" s="251">
        <v>1</v>
      </c>
      <c r="N11" s="35"/>
    </row>
    <row r="12" spans="1:14" s="16" customFormat="1" ht="59.25" customHeight="1" thickBot="1">
      <c r="A12" s="85" t="s">
        <v>155</v>
      </c>
      <c r="B12" s="20" t="s">
        <v>63</v>
      </c>
      <c r="C12" s="124" t="s">
        <v>79</v>
      </c>
      <c r="D12" s="143" t="s">
        <v>187</v>
      </c>
      <c r="E12" s="145">
        <v>44927</v>
      </c>
      <c r="F12" s="145">
        <v>45291</v>
      </c>
      <c r="G12" s="145">
        <v>44927</v>
      </c>
      <c r="H12" s="145">
        <v>45291</v>
      </c>
      <c r="I12" s="201"/>
      <c r="J12" s="201"/>
      <c r="K12" s="201"/>
      <c r="L12" s="35"/>
      <c r="M12" s="35"/>
      <c r="N12" s="35"/>
    </row>
    <row r="13" spans="1:14" s="16" customFormat="1" ht="35.25" customHeight="1" thickBot="1">
      <c r="A13" s="85" t="s">
        <v>205</v>
      </c>
      <c r="B13" s="20" t="s">
        <v>63</v>
      </c>
      <c r="C13" s="124" t="s">
        <v>54</v>
      </c>
      <c r="D13" s="142" t="s">
        <v>188</v>
      </c>
      <c r="E13" s="145">
        <v>44927</v>
      </c>
      <c r="F13" s="145">
        <v>45291</v>
      </c>
      <c r="G13" s="145">
        <v>44927</v>
      </c>
      <c r="H13" s="145">
        <v>45291</v>
      </c>
      <c r="I13" s="146">
        <v>484</v>
      </c>
      <c r="J13" s="146">
        <v>484</v>
      </c>
      <c r="K13" s="146">
        <v>484</v>
      </c>
      <c r="L13" s="248" t="s">
        <v>207</v>
      </c>
      <c r="M13" s="251">
        <v>1</v>
      </c>
      <c r="N13" s="35"/>
    </row>
    <row r="14" spans="1:14" s="16" customFormat="1" ht="31.5" customHeight="1" thickBot="1">
      <c r="A14" s="85" t="s">
        <v>157</v>
      </c>
      <c r="B14" s="20" t="s">
        <v>63</v>
      </c>
      <c r="C14" s="124" t="s">
        <v>56</v>
      </c>
      <c r="D14" s="142" t="s">
        <v>192</v>
      </c>
      <c r="E14" s="145">
        <v>44927</v>
      </c>
      <c r="F14" s="145">
        <v>45291</v>
      </c>
      <c r="G14" s="145">
        <v>44927</v>
      </c>
      <c r="H14" s="145">
        <v>45291</v>
      </c>
      <c r="I14" s="146">
        <v>632</v>
      </c>
      <c r="J14" s="146">
        <v>632</v>
      </c>
      <c r="K14" s="146">
        <v>632</v>
      </c>
      <c r="L14" s="248" t="s">
        <v>207</v>
      </c>
      <c r="M14" s="251">
        <v>1</v>
      </c>
      <c r="N14" s="35"/>
    </row>
    <row r="15" spans="1:14" s="16" customFormat="1" ht="44.25" customHeight="1" thickBot="1">
      <c r="A15" s="85" t="s">
        <v>158</v>
      </c>
      <c r="B15" s="20" t="s">
        <v>63</v>
      </c>
      <c r="C15" s="124" t="s">
        <v>61</v>
      </c>
      <c r="D15" s="142" t="s">
        <v>66</v>
      </c>
      <c r="E15" s="145">
        <v>44927</v>
      </c>
      <c r="F15" s="145">
        <v>45291</v>
      </c>
      <c r="G15" s="145">
        <v>44927</v>
      </c>
      <c r="H15" s="145">
        <v>45291</v>
      </c>
      <c r="I15" s="146">
        <v>2631</v>
      </c>
      <c r="J15" s="146">
        <v>2631</v>
      </c>
      <c r="K15" s="146">
        <v>2631</v>
      </c>
      <c r="L15" s="248" t="s">
        <v>405</v>
      </c>
      <c r="M15" s="251">
        <v>1</v>
      </c>
      <c r="N15" s="248"/>
    </row>
    <row r="16" spans="1:14" s="16" customFormat="1" ht="78" customHeight="1">
      <c r="A16" s="85" t="s">
        <v>159</v>
      </c>
      <c r="B16" s="20" t="s">
        <v>63</v>
      </c>
      <c r="C16" s="124" t="s">
        <v>69</v>
      </c>
      <c r="D16" s="123" t="s">
        <v>193</v>
      </c>
      <c r="E16" s="145">
        <v>44927</v>
      </c>
      <c r="F16" s="145">
        <v>45291</v>
      </c>
      <c r="G16" s="145">
        <v>44927</v>
      </c>
      <c r="H16" s="145">
        <v>45291</v>
      </c>
      <c r="I16" s="146">
        <v>1499.6</v>
      </c>
      <c r="J16" s="146">
        <v>1499.6</v>
      </c>
      <c r="K16" s="146">
        <v>1499.6</v>
      </c>
      <c r="L16" s="289" t="s">
        <v>463</v>
      </c>
      <c r="M16" s="252">
        <v>1</v>
      </c>
      <c r="N16" s="35"/>
    </row>
    <row r="17" spans="1:14" s="16" customFormat="1" ht="31.5" customHeight="1">
      <c r="A17" s="85" t="s">
        <v>161</v>
      </c>
      <c r="B17" s="20" t="s">
        <v>63</v>
      </c>
      <c r="C17" s="138" t="s">
        <v>70</v>
      </c>
      <c r="D17" s="20" t="s">
        <v>67</v>
      </c>
      <c r="E17" s="145">
        <v>44927</v>
      </c>
      <c r="F17" s="145">
        <v>45291</v>
      </c>
      <c r="G17" s="145">
        <v>44927</v>
      </c>
      <c r="H17" s="145">
        <v>45291</v>
      </c>
      <c r="I17" s="146">
        <v>593.6</v>
      </c>
      <c r="J17" s="146">
        <v>593.6</v>
      </c>
      <c r="K17" s="146">
        <v>593.6</v>
      </c>
      <c r="L17" s="248" t="s">
        <v>212</v>
      </c>
      <c r="M17" s="251">
        <v>1</v>
      </c>
      <c r="N17" s="35"/>
    </row>
    <row r="18" spans="1:14" s="16" customFormat="1" ht="31.5" customHeight="1">
      <c r="A18" s="85" t="s">
        <v>162</v>
      </c>
      <c r="B18" s="20" t="s">
        <v>63</v>
      </c>
      <c r="C18" s="114" t="s">
        <v>75</v>
      </c>
      <c r="D18" s="20" t="s">
        <v>68</v>
      </c>
      <c r="E18" s="145">
        <v>44927</v>
      </c>
      <c r="F18" s="145">
        <v>45291</v>
      </c>
      <c r="G18" s="145">
        <v>44927</v>
      </c>
      <c r="H18" s="145">
        <v>45291</v>
      </c>
      <c r="I18" s="146">
        <v>0</v>
      </c>
      <c r="J18" s="146">
        <v>0</v>
      </c>
      <c r="K18" s="146">
        <v>0</v>
      </c>
      <c r="L18" s="248"/>
      <c r="M18" s="251"/>
      <c r="N18" s="35"/>
    </row>
    <row r="19" spans="1:14" s="16" customFormat="1" ht="42.75" customHeight="1">
      <c r="A19" s="85" t="s">
        <v>164</v>
      </c>
      <c r="B19" s="20" t="s">
        <v>63</v>
      </c>
      <c r="C19" s="124" t="s">
        <v>64</v>
      </c>
      <c r="D19" s="20" t="s">
        <v>195</v>
      </c>
      <c r="E19" s="145">
        <v>44927</v>
      </c>
      <c r="F19" s="145">
        <v>45291</v>
      </c>
      <c r="G19" s="145">
        <v>44927</v>
      </c>
      <c r="H19" s="145">
        <v>45291</v>
      </c>
      <c r="I19" s="146">
        <v>23133.599999999999</v>
      </c>
      <c r="J19" s="146">
        <v>23133.599999999999</v>
      </c>
      <c r="K19" s="146">
        <v>23133.599999999999</v>
      </c>
      <c r="L19" s="248" t="s">
        <v>403</v>
      </c>
      <c r="M19" s="251">
        <v>1</v>
      </c>
      <c r="N19" s="35"/>
    </row>
    <row r="20" spans="1:14" s="16" customFormat="1" ht="45" customHeight="1" thickBot="1">
      <c r="A20" s="85" t="s">
        <v>166</v>
      </c>
      <c r="B20" s="20" t="s">
        <v>63</v>
      </c>
      <c r="C20" s="139" t="s">
        <v>80</v>
      </c>
      <c r="D20" s="20" t="s">
        <v>196</v>
      </c>
      <c r="E20" s="145">
        <v>44927</v>
      </c>
      <c r="F20" s="145">
        <v>45291</v>
      </c>
      <c r="G20" s="145">
        <v>44927</v>
      </c>
      <c r="H20" s="145">
        <v>45291</v>
      </c>
      <c r="I20" s="146">
        <v>44582.9</v>
      </c>
      <c r="J20" s="146">
        <v>44582.9</v>
      </c>
      <c r="K20" s="146">
        <v>44582.9</v>
      </c>
      <c r="L20" s="248" t="s">
        <v>404</v>
      </c>
      <c r="M20" s="251">
        <v>1</v>
      </c>
      <c r="N20" s="35"/>
    </row>
    <row r="21" spans="1:14" s="16" customFormat="1" ht="42" customHeight="1" thickBot="1">
      <c r="A21" s="85" t="s">
        <v>216</v>
      </c>
      <c r="B21" s="20" t="s">
        <v>63</v>
      </c>
      <c r="C21" s="20" t="s">
        <v>83</v>
      </c>
      <c r="D21" s="20" t="s">
        <v>196</v>
      </c>
      <c r="E21" s="145">
        <v>44927</v>
      </c>
      <c r="F21" s="145">
        <v>45291</v>
      </c>
      <c r="G21" s="145">
        <v>44927</v>
      </c>
      <c r="H21" s="145">
        <v>45291</v>
      </c>
      <c r="I21" s="153">
        <v>25092.5</v>
      </c>
      <c r="J21" s="153">
        <v>24984.7</v>
      </c>
      <c r="K21" s="153">
        <v>24984.7</v>
      </c>
      <c r="L21" s="248" t="s">
        <v>190</v>
      </c>
      <c r="M21" s="251">
        <v>1</v>
      </c>
      <c r="N21" s="283"/>
    </row>
    <row r="22" spans="1:14" s="16" customFormat="1" ht="46.5" customHeight="1">
      <c r="A22" s="85" t="s">
        <v>189</v>
      </c>
      <c r="B22" s="20" t="s">
        <v>63</v>
      </c>
      <c r="C22" s="140" t="s">
        <v>228</v>
      </c>
      <c r="D22" s="21" t="s">
        <v>197</v>
      </c>
      <c r="E22" s="145">
        <v>44927</v>
      </c>
      <c r="F22" s="145">
        <v>45291</v>
      </c>
      <c r="G22" s="145">
        <v>44927</v>
      </c>
      <c r="H22" s="145">
        <v>45291</v>
      </c>
      <c r="I22" s="146">
        <v>5367.6</v>
      </c>
      <c r="J22" s="146">
        <v>5367.6</v>
      </c>
      <c r="K22" s="146">
        <v>5367.6</v>
      </c>
      <c r="L22" s="289" t="s">
        <v>464</v>
      </c>
      <c r="M22" s="251">
        <v>1</v>
      </c>
      <c r="N22" s="35"/>
    </row>
    <row r="23" spans="1:14" s="16" customFormat="1" ht="409.5">
      <c r="A23" s="85" t="s">
        <v>167</v>
      </c>
      <c r="B23" s="20" t="s">
        <v>63</v>
      </c>
      <c r="C23" s="140" t="s">
        <v>142</v>
      </c>
      <c r="D23" s="21" t="s">
        <v>198</v>
      </c>
      <c r="E23" s="145">
        <v>44927</v>
      </c>
      <c r="F23" s="145">
        <v>45291</v>
      </c>
      <c r="G23" s="145">
        <v>44927</v>
      </c>
      <c r="H23" s="145">
        <v>45291</v>
      </c>
      <c r="I23" s="146">
        <v>9417</v>
      </c>
      <c r="J23" s="146">
        <v>9417</v>
      </c>
      <c r="K23" s="146">
        <v>9417</v>
      </c>
      <c r="L23" s="248" t="s">
        <v>227</v>
      </c>
      <c r="M23" s="251">
        <v>1</v>
      </c>
      <c r="N23" s="35"/>
    </row>
    <row r="24" spans="1:14" s="16" customFormat="1" ht="48" customHeight="1">
      <c r="A24" s="85" t="s">
        <v>168</v>
      </c>
      <c r="B24" s="20" t="s">
        <v>63</v>
      </c>
      <c r="C24" s="140" t="s">
        <v>145</v>
      </c>
      <c r="D24" s="21" t="s">
        <v>31</v>
      </c>
      <c r="E24" s="145">
        <v>44927</v>
      </c>
      <c r="F24" s="145">
        <v>45291</v>
      </c>
      <c r="G24" s="145">
        <v>44927</v>
      </c>
      <c r="H24" s="145">
        <v>45291</v>
      </c>
      <c r="I24" s="146">
        <v>528.70000000000005</v>
      </c>
      <c r="J24" s="146">
        <v>528.70000000000005</v>
      </c>
      <c r="K24" s="146">
        <v>528.70000000000005</v>
      </c>
      <c r="L24" s="248" t="s">
        <v>404</v>
      </c>
      <c r="M24" s="251">
        <v>1</v>
      </c>
      <c r="N24" s="35"/>
    </row>
    <row r="25" spans="1:14" s="16" customFormat="1" ht="161.25" customHeight="1">
      <c r="A25" s="85" t="s">
        <v>169</v>
      </c>
      <c r="B25" s="20" t="s">
        <v>63</v>
      </c>
      <c r="C25" s="140" t="s">
        <v>146</v>
      </c>
      <c r="D25" s="144" t="s">
        <v>32</v>
      </c>
      <c r="E25" s="145">
        <v>44927</v>
      </c>
      <c r="F25" s="145">
        <v>45291</v>
      </c>
      <c r="G25" s="145">
        <v>44927</v>
      </c>
      <c r="H25" s="145">
        <v>45291</v>
      </c>
      <c r="I25" s="146">
        <v>0</v>
      </c>
      <c r="J25" s="146">
        <v>0</v>
      </c>
      <c r="K25" s="146">
        <v>0</v>
      </c>
      <c r="L25" s="289" t="s">
        <v>472</v>
      </c>
      <c r="M25" s="251">
        <v>1</v>
      </c>
      <c r="N25" s="35"/>
    </row>
    <row r="26" spans="1:14" s="16" customFormat="1" ht="53.25" customHeight="1">
      <c r="A26" s="85" t="s">
        <v>170</v>
      </c>
      <c r="B26" s="20" t="s">
        <v>63</v>
      </c>
      <c r="C26" s="140" t="s">
        <v>149</v>
      </c>
      <c r="D26" s="21" t="s">
        <v>201</v>
      </c>
      <c r="E26" s="145">
        <v>44927</v>
      </c>
      <c r="F26" s="145">
        <v>45291</v>
      </c>
      <c r="G26" s="145">
        <v>44927</v>
      </c>
      <c r="H26" s="145">
        <v>45291</v>
      </c>
      <c r="I26" s="146">
        <v>0</v>
      </c>
      <c r="J26" s="146">
        <v>0</v>
      </c>
      <c r="K26" s="146">
        <v>0</v>
      </c>
      <c r="L26" s="289" t="s">
        <v>473</v>
      </c>
      <c r="M26" s="251">
        <v>1</v>
      </c>
      <c r="N26" s="35"/>
    </row>
    <row r="27" spans="1:14" s="16" customFormat="1" ht="43.5" customHeight="1">
      <c r="A27" s="85" t="s">
        <v>171</v>
      </c>
      <c r="B27" s="20" t="s">
        <v>63</v>
      </c>
      <c r="C27" s="140" t="s">
        <v>151</v>
      </c>
      <c r="D27" s="21" t="s">
        <v>199</v>
      </c>
      <c r="E27" s="145">
        <v>44927</v>
      </c>
      <c r="F27" s="145">
        <v>45291</v>
      </c>
      <c r="G27" s="145">
        <v>44927</v>
      </c>
      <c r="H27" s="145">
        <v>45291</v>
      </c>
      <c r="I27" s="146">
        <v>33970.199999999997</v>
      </c>
      <c r="J27" s="146">
        <v>33970.199999999997</v>
      </c>
      <c r="K27" s="146">
        <v>33970.199999999997</v>
      </c>
      <c r="L27" s="248" t="s">
        <v>404</v>
      </c>
      <c r="M27" s="251">
        <v>1</v>
      </c>
      <c r="N27" s="35"/>
    </row>
    <row r="28" spans="1:14" s="16" customFormat="1" ht="48" customHeight="1">
      <c r="A28" s="85" t="s">
        <v>172</v>
      </c>
      <c r="B28" s="20" t="s">
        <v>63</v>
      </c>
      <c r="C28" s="140" t="s">
        <v>218</v>
      </c>
      <c r="D28" s="20" t="s">
        <v>219</v>
      </c>
      <c r="E28" s="145">
        <v>44927</v>
      </c>
      <c r="F28" s="145">
        <v>45291</v>
      </c>
      <c r="G28" s="145">
        <v>44927</v>
      </c>
      <c r="H28" s="145">
        <v>45291</v>
      </c>
      <c r="I28" s="146">
        <v>0</v>
      </c>
      <c r="J28" s="146">
        <v>0</v>
      </c>
      <c r="K28" s="146">
        <v>0</v>
      </c>
      <c r="L28" s="289" t="s">
        <v>474</v>
      </c>
      <c r="M28" s="251">
        <v>1</v>
      </c>
      <c r="N28" s="35"/>
    </row>
    <row r="29" spans="1:14" s="16" customFormat="1" ht="48" customHeight="1">
      <c r="A29" s="85" t="s">
        <v>186</v>
      </c>
      <c r="B29" s="20" t="s">
        <v>63</v>
      </c>
      <c r="C29" s="141" t="s">
        <v>152</v>
      </c>
      <c r="D29" s="20" t="s">
        <v>220</v>
      </c>
      <c r="E29" s="145">
        <v>44927</v>
      </c>
      <c r="F29" s="145">
        <v>45291</v>
      </c>
      <c r="G29" s="145">
        <v>44927</v>
      </c>
      <c r="H29" s="145">
        <v>45291</v>
      </c>
      <c r="I29" s="146">
        <v>0</v>
      </c>
      <c r="J29" s="146">
        <v>0</v>
      </c>
      <c r="K29" s="146">
        <v>0</v>
      </c>
      <c r="L29" s="289" t="s">
        <v>475</v>
      </c>
      <c r="M29" s="251">
        <v>1</v>
      </c>
      <c r="N29" s="35"/>
    </row>
    <row r="30" spans="1:14" s="16" customFormat="1" ht="48" customHeight="1">
      <c r="A30" s="85" t="s">
        <v>271</v>
      </c>
      <c r="B30" s="20" t="s">
        <v>63</v>
      </c>
      <c r="C30" s="140" t="s">
        <v>185</v>
      </c>
      <c r="D30" s="20" t="s">
        <v>290</v>
      </c>
      <c r="E30" s="145">
        <v>44927</v>
      </c>
      <c r="F30" s="145">
        <v>45291</v>
      </c>
      <c r="G30" s="145">
        <v>44927</v>
      </c>
      <c r="H30" s="145">
        <v>45291</v>
      </c>
      <c r="I30" s="146">
        <v>0</v>
      </c>
      <c r="J30" s="146">
        <v>0</v>
      </c>
      <c r="K30" s="146">
        <v>0</v>
      </c>
      <c r="L30" s="289" t="s">
        <v>476</v>
      </c>
      <c r="M30" s="251">
        <v>1</v>
      </c>
      <c r="N30" s="35"/>
    </row>
    <row r="31" spans="1:14" s="16" customFormat="1" ht="48" customHeight="1">
      <c r="A31" s="85" t="s">
        <v>272</v>
      </c>
      <c r="B31" s="20" t="s">
        <v>63</v>
      </c>
      <c r="C31" s="140" t="s">
        <v>278</v>
      </c>
      <c r="D31" s="20" t="s">
        <v>291</v>
      </c>
      <c r="E31" s="145">
        <v>44927</v>
      </c>
      <c r="F31" s="145">
        <v>45291</v>
      </c>
      <c r="G31" s="145">
        <v>44927</v>
      </c>
      <c r="H31" s="145">
        <v>45291</v>
      </c>
      <c r="I31" s="146">
        <v>0</v>
      </c>
      <c r="J31" s="146">
        <v>0</v>
      </c>
      <c r="K31" s="146">
        <v>0</v>
      </c>
      <c r="L31" s="289" t="s">
        <v>477</v>
      </c>
      <c r="M31" s="251">
        <v>1</v>
      </c>
      <c r="N31" s="35"/>
    </row>
    <row r="32" spans="1:14" s="16" customFormat="1" ht="48" customHeight="1">
      <c r="A32" s="85" t="s">
        <v>273</v>
      </c>
      <c r="B32" s="20" t="s">
        <v>63</v>
      </c>
      <c r="C32" s="140" t="s">
        <v>279</v>
      </c>
      <c r="D32" s="20" t="s">
        <v>291</v>
      </c>
      <c r="E32" s="145">
        <v>44927</v>
      </c>
      <c r="F32" s="145">
        <v>45291</v>
      </c>
      <c r="G32" s="145">
        <v>44927</v>
      </c>
      <c r="H32" s="145">
        <v>45291</v>
      </c>
      <c r="I32" s="146">
        <v>0</v>
      </c>
      <c r="J32" s="146">
        <v>0</v>
      </c>
      <c r="K32" s="146">
        <v>0</v>
      </c>
      <c r="L32" s="289" t="s">
        <v>478</v>
      </c>
      <c r="M32" s="251">
        <v>1</v>
      </c>
      <c r="N32" s="35"/>
    </row>
    <row r="33" spans="1:14" s="16" customFormat="1" ht="48" customHeight="1">
      <c r="A33" s="85" t="s">
        <v>274</v>
      </c>
      <c r="B33" s="20" t="s">
        <v>63</v>
      </c>
      <c r="C33" s="140" t="s">
        <v>280</v>
      </c>
      <c r="D33" s="20" t="s">
        <v>291</v>
      </c>
      <c r="E33" s="145">
        <v>44927</v>
      </c>
      <c r="F33" s="145">
        <v>45291</v>
      </c>
      <c r="G33" s="145">
        <v>44927</v>
      </c>
      <c r="H33" s="145">
        <v>45291</v>
      </c>
      <c r="I33" s="146">
        <v>0</v>
      </c>
      <c r="J33" s="146">
        <v>0</v>
      </c>
      <c r="K33" s="146">
        <v>0</v>
      </c>
      <c r="L33" s="289" t="s">
        <v>479</v>
      </c>
      <c r="M33" s="251">
        <v>1</v>
      </c>
      <c r="N33" s="35"/>
    </row>
    <row r="34" spans="1:14" s="16" customFormat="1" ht="48" customHeight="1">
      <c r="A34" s="85" t="s">
        <v>275</v>
      </c>
      <c r="B34" s="20" t="s">
        <v>63</v>
      </c>
      <c r="C34" s="140" t="s">
        <v>281</v>
      </c>
      <c r="D34" s="20" t="s">
        <v>291</v>
      </c>
      <c r="E34" s="145">
        <v>44927</v>
      </c>
      <c r="F34" s="145">
        <v>45291</v>
      </c>
      <c r="G34" s="145">
        <v>44927</v>
      </c>
      <c r="H34" s="145">
        <v>45291</v>
      </c>
      <c r="I34" s="146">
        <v>0</v>
      </c>
      <c r="J34" s="146">
        <v>0</v>
      </c>
      <c r="K34" s="146">
        <v>0</v>
      </c>
      <c r="L34" s="289" t="s">
        <v>480</v>
      </c>
      <c r="M34" s="251">
        <v>1</v>
      </c>
      <c r="N34" s="35"/>
    </row>
    <row r="35" spans="1:14" s="16" customFormat="1" ht="48" customHeight="1">
      <c r="A35" s="85" t="s">
        <v>276</v>
      </c>
      <c r="B35" s="20" t="s">
        <v>63</v>
      </c>
      <c r="C35" s="140" t="s">
        <v>282</v>
      </c>
      <c r="D35" s="20" t="s">
        <v>291</v>
      </c>
      <c r="E35" s="145">
        <v>44927</v>
      </c>
      <c r="F35" s="145">
        <v>45291</v>
      </c>
      <c r="G35" s="145">
        <v>44927</v>
      </c>
      <c r="H35" s="145">
        <v>45291</v>
      </c>
      <c r="I35" s="146">
        <v>0</v>
      </c>
      <c r="J35" s="146">
        <v>0</v>
      </c>
      <c r="K35" s="146">
        <v>0</v>
      </c>
      <c r="L35" s="289" t="s">
        <v>481</v>
      </c>
      <c r="M35" s="251">
        <v>1</v>
      </c>
      <c r="N35" s="35"/>
    </row>
    <row r="36" spans="1:14" s="16" customFormat="1" ht="60.75" customHeight="1">
      <c r="A36" s="85" t="s">
        <v>277</v>
      </c>
      <c r="B36" s="20" t="s">
        <v>63</v>
      </c>
      <c r="C36" s="141" t="s">
        <v>283</v>
      </c>
      <c r="D36" s="20" t="s">
        <v>292</v>
      </c>
      <c r="E36" s="145">
        <v>44927</v>
      </c>
      <c r="F36" s="145">
        <v>45291</v>
      </c>
      <c r="G36" s="145">
        <v>44927</v>
      </c>
      <c r="H36" s="145">
        <v>45291</v>
      </c>
      <c r="I36" s="146">
        <v>0</v>
      </c>
      <c r="J36" s="146">
        <v>0</v>
      </c>
      <c r="K36" s="146">
        <v>0</v>
      </c>
      <c r="L36" s="289" t="s">
        <v>482</v>
      </c>
      <c r="M36" s="251">
        <v>1</v>
      </c>
      <c r="N36" s="35"/>
    </row>
    <row r="37" spans="1:14" s="16" customFormat="1" ht="56.25" customHeight="1">
      <c r="A37" s="85" t="s">
        <v>310</v>
      </c>
      <c r="B37" s="20" t="s">
        <v>63</v>
      </c>
      <c r="C37" s="141" t="s">
        <v>307</v>
      </c>
      <c r="D37" s="186" t="s">
        <v>313</v>
      </c>
      <c r="E37" s="145">
        <v>44927</v>
      </c>
      <c r="F37" s="145">
        <v>45291</v>
      </c>
      <c r="G37" s="145">
        <v>44927</v>
      </c>
      <c r="H37" s="145">
        <v>45291</v>
      </c>
      <c r="I37" s="146">
        <v>172</v>
      </c>
      <c r="J37" s="146">
        <v>172</v>
      </c>
      <c r="K37" s="146">
        <v>172</v>
      </c>
      <c r="L37" s="186" t="s">
        <v>465</v>
      </c>
      <c r="M37" s="251">
        <v>1</v>
      </c>
      <c r="N37" s="35"/>
    </row>
    <row r="38" spans="1:14" s="16" customFormat="1" ht="69" customHeight="1">
      <c r="A38" s="85" t="s">
        <v>311</v>
      </c>
      <c r="B38" s="20" t="s">
        <v>63</v>
      </c>
      <c r="C38" s="141" t="s">
        <v>309</v>
      </c>
      <c r="D38" s="20" t="s">
        <v>312</v>
      </c>
      <c r="E38" s="145">
        <v>44927</v>
      </c>
      <c r="F38" s="145">
        <v>45291</v>
      </c>
      <c r="G38" s="145">
        <v>44927</v>
      </c>
      <c r="H38" s="145">
        <v>45291</v>
      </c>
      <c r="I38" s="146">
        <v>0</v>
      </c>
      <c r="J38" s="201">
        <v>0</v>
      </c>
      <c r="K38" s="201">
        <v>0</v>
      </c>
      <c r="L38" s="186" t="s">
        <v>466</v>
      </c>
      <c r="M38" s="251">
        <v>1</v>
      </c>
      <c r="N38" s="35"/>
    </row>
    <row r="39" spans="1:14" s="16" customFormat="1" ht="38.25" customHeight="1">
      <c r="A39" s="85" t="s">
        <v>355</v>
      </c>
      <c r="B39" s="20" t="s">
        <v>63</v>
      </c>
      <c r="C39" s="141" t="s">
        <v>353</v>
      </c>
      <c r="D39" s="20" t="s">
        <v>312</v>
      </c>
      <c r="E39" s="145">
        <v>44927</v>
      </c>
      <c r="F39" s="145">
        <v>45291</v>
      </c>
      <c r="G39" s="145">
        <v>44927</v>
      </c>
      <c r="H39" s="145">
        <v>45291</v>
      </c>
      <c r="I39" s="146">
        <v>0</v>
      </c>
      <c r="J39" s="201">
        <v>0</v>
      </c>
      <c r="K39" s="201">
        <v>0</v>
      </c>
      <c r="L39" s="289" t="s">
        <v>467</v>
      </c>
      <c r="M39" s="251">
        <v>1</v>
      </c>
      <c r="N39" s="35"/>
    </row>
    <row r="40" spans="1:14" s="16" customFormat="1" ht="46.5" customHeight="1">
      <c r="A40" s="85">
        <v>31</v>
      </c>
      <c r="B40" s="20" t="s">
        <v>63</v>
      </c>
      <c r="C40" s="141" t="s">
        <v>374</v>
      </c>
      <c r="D40" s="20" t="s">
        <v>382</v>
      </c>
      <c r="E40" s="145">
        <v>44927</v>
      </c>
      <c r="F40" s="145">
        <v>45291</v>
      </c>
      <c r="G40" s="145">
        <v>44927</v>
      </c>
      <c r="H40" s="145">
        <v>45291</v>
      </c>
      <c r="I40" s="146">
        <v>0</v>
      </c>
      <c r="J40" s="35">
        <v>0</v>
      </c>
      <c r="K40" s="35">
        <v>0</v>
      </c>
      <c r="L40" s="455" t="s">
        <v>468</v>
      </c>
      <c r="M40" s="251">
        <v>1</v>
      </c>
      <c r="N40" s="35"/>
    </row>
    <row r="41" spans="1:14" s="16" customFormat="1" ht="50.25" customHeight="1">
      <c r="A41" s="85">
        <v>32</v>
      </c>
      <c r="B41" s="20" t="s">
        <v>63</v>
      </c>
      <c r="C41" s="141" t="s">
        <v>377</v>
      </c>
      <c r="D41" s="20" t="s">
        <v>383</v>
      </c>
      <c r="E41" s="145">
        <v>44927</v>
      </c>
      <c r="F41" s="145">
        <v>45291</v>
      </c>
      <c r="G41" s="145">
        <v>44927</v>
      </c>
      <c r="H41" s="145">
        <v>45291</v>
      </c>
      <c r="I41" s="146">
        <v>0</v>
      </c>
      <c r="J41" s="35">
        <v>0</v>
      </c>
      <c r="K41" s="35">
        <v>0</v>
      </c>
      <c r="L41" s="465"/>
      <c r="M41" s="251">
        <v>1</v>
      </c>
      <c r="N41" s="35"/>
    </row>
    <row r="42" spans="1:14" s="16" customFormat="1" ht="47.25" customHeight="1">
      <c r="A42" s="85" t="s">
        <v>384</v>
      </c>
      <c r="B42" s="20" t="s">
        <v>63</v>
      </c>
      <c r="C42" s="141" t="s">
        <v>379</v>
      </c>
      <c r="D42" s="20" t="s">
        <v>385</v>
      </c>
      <c r="E42" s="145">
        <v>44927</v>
      </c>
      <c r="F42" s="145">
        <v>45291</v>
      </c>
      <c r="G42" s="145">
        <v>44927</v>
      </c>
      <c r="H42" s="145">
        <v>45291</v>
      </c>
      <c r="I42" s="146">
        <v>0</v>
      </c>
      <c r="J42" s="35">
        <v>0</v>
      </c>
      <c r="K42" s="35">
        <v>0</v>
      </c>
      <c r="L42" s="289" t="s">
        <v>413</v>
      </c>
      <c r="M42" s="251">
        <v>1</v>
      </c>
      <c r="N42" s="35"/>
    </row>
    <row r="43" spans="1:14" s="16" customFormat="1" ht="34.5" customHeight="1">
      <c r="A43" s="4" t="s">
        <v>380</v>
      </c>
      <c r="B43" s="20" t="s">
        <v>63</v>
      </c>
      <c r="C43" s="141" t="s">
        <v>381</v>
      </c>
      <c r="D43" s="20" t="s">
        <v>386</v>
      </c>
      <c r="E43" s="145">
        <v>44927</v>
      </c>
      <c r="F43" s="145">
        <v>45291</v>
      </c>
      <c r="G43" s="145">
        <v>44927</v>
      </c>
      <c r="H43" s="145">
        <v>45291</v>
      </c>
      <c r="I43" s="146">
        <v>0</v>
      </c>
      <c r="J43" s="35">
        <v>0</v>
      </c>
      <c r="K43" s="35">
        <v>0</v>
      </c>
      <c r="L43" s="289" t="s">
        <v>415</v>
      </c>
      <c r="M43" s="251">
        <v>1</v>
      </c>
      <c r="N43" s="35"/>
    </row>
    <row r="44" spans="1:14" s="16" customFormat="1" ht="36.75" customHeight="1">
      <c r="A44" s="85" t="s">
        <v>396</v>
      </c>
      <c r="B44" s="20" t="s">
        <v>63</v>
      </c>
      <c r="C44" s="141" t="s">
        <v>395</v>
      </c>
      <c r="D44" s="20" t="s">
        <v>383</v>
      </c>
      <c r="E44" s="145">
        <v>44927</v>
      </c>
      <c r="F44" s="145">
        <v>45291</v>
      </c>
      <c r="G44" s="145">
        <v>44927</v>
      </c>
      <c r="H44" s="145">
        <v>45291</v>
      </c>
      <c r="I44" s="146">
        <v>0</v>
      </c>
      <c r="J44" s="35">
        <v>0</v>
      </c>
      <c r="K44" s="247">
        <v>0</v>
      </c>
      <c r="L44" s="289" t="s">
        <v>469</v>
      </c>
      <c r="M44" s="251">
        <v>1</v>
      </c>
      <c r="N44" s="253"/>
    </row>
    <row r="45" spans="1:14" s="16" customFormat="1" ht="33" customHeight="1">
      <c r="A45" s="85" t="s">
        <v>421</v>
      </c>
      <c r="B45" s="20" t="s">
        <v>63</v>
      </c>
      <c r="C45" s="186" t="s">
        <v>422</v>
      </c>
      <c r="D45" s="20" t="s">
        <v>423</v>
      </c>
      <c r="E45" s="145">
        <v>44927</v>
      </c>
      <c r="F45" s="145">
        <v>45291</v>
      </c>
      <c r="G45" s="145">
        <v>44927</v>
      </c>
      <c r="H45" s="145">
        <v>45291</v>
      </c>
      <c r="I45" s="146">
        <v>0</v>
      </c>
      <c r="J45" s="35">
        <v>0</v>
      </c>
      <c r="K45" s="35">
        <v>0</v>
      </c>
      <c r="L45" s="455" t="s">
        <v>456</v>
      </c>
      <c r="M45" s="251">
        <v>1</v>
      </c>
      <c r="N45" s="35"/>
    </row>
    <row r="46" spans="1:14" s="16" customFormat="1" ht="30" customHeight="1">
      <c r="A46" s="85" t="s">
        <v>438</v>
      </c>
      <c r="B46" s="20" t="s">
        <v>63</v>
      </c>
      <c r="C46" s="141" t="s">
        <v>426</v>
      </c>
      <c r="D46" s="20" t="s">
        <v>439</v>
      </c>
      <c r="E46" s="145">
        <v>44927</v>
      </c>
      <c r="F46" s="145">
        <v>45291</v>
      </c>
      <c r="G46" s="145">
        <v>44927</v>
      </c>
      <c r="H46" s="145">
        <v>45291</v>
      </c>
      <c r="I46" s="146">
        <v>12896.2</v>
      </c>
      <c r="J46" s="35">
        <v>12766</v>
      </c>
      <c r="K46" s="35">
        <v>12766</v>
      </c>
      <c r="L46" s="464"/>
      <c r="M46" s="251">
        <v>1</v>
      </c>
      <c r="N46" s="35"/>
    </row>
    <row r="47" spans="1:14" s="16" customFormat="1" ht="41.25" customHeight="1">
      <c r="A47" s="85" t="s">
        <v>440</v>
      </c>
      <c r="B47" s="20" t="s">
        <v>63</v>
      </c>
      <c r="C47" s="141" t="s">
        <v>442</v>
      </c>
      <c r="D47" s="20" t="s">
        <v>443</v>
      </c>
      <c r="E47" s="145">
        <v>44927</v>
      </c>
      <c r="F47" s="145">
        <v>45291</v>
      </c>
      <c r="G47" s="145">
        <v>44927</v>
      </c>
      <c r="H47" s="145">
        <v>45291</v>
      </c>
      <c r="I47" s="146">
        <v>0</v>
      </c>
      <c r="J47" s="35">
        <v>0</v>
      </c>
      <c r="K47" s="35">
        <v>0</v>
      </c>
      <c r="L47" s="289" t="s">
        <v>470</v>
      </c>
      <c r="M47" s="251">
        <v>1</v>
      </c>
      <c r="N47" s="35"/>
    </row>
    <row r="48" spans="1:14" s="16" customFormat="1" ht="45.75" customHeight="1">
      <c r="A48" s="85" t="s">
        <v>441</v>
      </c>
      <c r="B48" s="20" t="s">
        <v>63</v>
      </c>
      <c r="C48" s="141" t="s">
        <v>430</v>
      </c>
      <c r="D48" s="20" t="s">
        <v>444</v>
      </c>
      <c r="E48" s="145">
        <v>44927</v>
      </c>
      <c r="F48" s="145">
        <v>45291</v>
      </c>
      <c r="G48" s="145">
        <v>44927</v>
      </c>
      <c r="H48" s="145">
        <v>45291</v>
      </c>
      <c r="I48" s="306">
        <v>17059.7</v>
      </c>
      <c r="J48" s="306">
        <v>16760.7</v>
      </c>
      <c r="K48" s="35">
        <v>16760.7</v>
      </c>
      <c r="L48" s="289" t="s">
        <v>471</v>
      </c>
      <c r="M48" s="251">
        <v>1</v>
      </c>
      <c r="N48" s="35"/>
    </row>
    <row r="49" spans="1:14" s="16" customFormat="1" ht="18.75" customHeight="1">
      <c r="A49" s="85"/>
      <c r="B49" s="20"/>
      <c r="C49" s="141"/>
      <c r="D49" s="20"/>
      <c r="E49" s="145"/>
      <c r="F49" s="145"/>
      <c r="G49" s="145"/>
      <c r="H49" s="145"/>
      <c r="I49" s="146"/>
      <c r="J49" s="35"/>
      <c r="K49" s="35"/>
      <c r="L49" s="35"/>
      <c r="M49" s="35"/>
      <c r="N49" s="35"/>
    </row>
    <row r="50" spans="1:14" s="16" customFormat="1" ht="16.5" customHeight="1">
      <c r="A50" s="85"/>
      <c r="B50" s="20"/>
      <c r="C50" s="141"/>
      <c r="D50" s="20"/>
      <c r="E50" s="145"/>
      <c r="F50" s="145"/>
      <c r="G50" s="145"/>
      <c r="H50" s="145"/>
      <c r="I50" s="146"/>
      <c r="J50" s="35"/>
      <c r="K50" s="35"/>
      <c r="L50" s="35"/>
      <c r="M50" s="35"/>
      <c r="N50" s="35"/>
    </row>
    <row r="51" spans="1:14" ht="15.75">
      <c r="A51" s="42"/>
      <c r="B51" s="42"/>
      <c r="C51" s="42"/>
      <c r="D51" s="43"/>
      <c r="E51" s="43"/>
      <c r="F51" s="43"/>
      <c r="G51" s="43"/>
      <c r="H51" s="43"/>
      <c r="I51" s="43"/>
      <c r="J51" s="43"/>
      <c r="K51" s="43"/>
      <c r="L51" s="43"/>
      <c r="M51" s="43"/>
      <c r="N51" s="43"/>
    </row>
    <row r="52" spans="1:14" ht="15.75">
      <c r="A52" s="42"/>
      <c r="B52" s="42"/>
      <c r="C52" s="52"/>
      <c r="D52" s="59"/>
      <c r="E52" s="59"/>
      <c r="F52" s="59"/>
      <c r="G52" s="43"/>
      <c r="H52" s="59"/>
      <c r="I52" s="59"/>
      <c r="J52" s="43"/>
      <c r="K52" s="59"/>
      <c r="L52" s="59"/>
      <c r="M52" s="43"/>
      <c r="N52" s="43"/>
    </row>
    <row r="53" spans="1:14" ht="15.75">
      <c r="A53" s="42"/>
      <c r="B53" s="42"/>
      <c r="C53" s="58"/>
      <c r="D53" s="463"/>
      <c r="E53" s="463"/>
      <c r="F53" s="463"/>
      <c r="G53" s="43"/>
      <c r="H53" s="463"/>
      <c r="I53" s="463"/>
      <c r="J53" s="43"/>
      <c r="K53" s="463"/>
      <c r="L53" s="463"/>
      <c r="M53" s="43"/>
      <c r="N53" s="43"/>
    </row>
    <row r="54" spans="1:14">
      <c r="A54" s="5"/>
      <c r="B54" s="5"/>
      <c r="C54" s="5"/>
    </row>
    <row r="55" spans="1:14" ht="15">
      <c r="A55" s="459"/>
      <c r="B55" s="459"/>
      <c r="C55" s="459"/>
      <c r="D55" s="459"/>
      <c r="E55" s="459"/>
      <c r="F55" s="459"/>
      <c r="G55" s="459"/>
      <c r="H55" s="459"/>
      <c r="I55" s="459"/>
      <c r="J55" s="459"/>
      <c r="K55" s="459"/>
      <c r="L55" s="459"/>
      <c r="M55" s="459"/>
      <c r="N55" s="459"/>
    </row>
  </sheetData>
  <mergeCells count="14">
    <mergeCell ref="A4:N4"/>
    <mergeCell ref="A3:N3"/>
    <mergeCell ref="D5:D6"/>
    <mergeCell ref="A5:A6"/>
    <mergeCell ref="A55:N55"/>
    <mergeCell ref="N5:N6"/>
    <mergeCell ref="G5:H5"/>
    <mergeCell ref="D53:F53"/>
    <mergeCell ref="H53:I53"/>
    <mergeCell ref="K53:L53"/>
    <mergeCell ref="C5:C6"/>
    <mergeCell ref="B5:B6"/>
    <mergeCell ref="L40:L41"/>
    <mergeCell ref="L45:L46"/>
  </mergeCells>
  <phoneticPr fontId="2" type="noConversion"/>
  <printOptions horizontalCentered="1"/>
  <pageMargins left="0.39370078740157483" right="0.39370078740157483" top="0.55118110236220474" bottom="0.55118110236220474" header="0.27559055118110237" footer="0.27559055118110237"/>
  <pageSetup paperSize="9" scale="48" firstPageNumber="163" fitToHeight="0" orientation="landscape" r:id="rId1"/>
  <headerFooter scaleWithDoc="0"/>
</worksheet>
</file>

<file path=xl/worksheets/sheet6.xml><?xml version="1.0" encoding="utf-8"?>
<worksheet xmlns="http://schemas.openxmlformats.org/spreadsheetml/2006/main" xmlns:r="http://schemas.openxmlformats.org/officeDocument/2006/relationships">
  <sheetPr>
    <pageSetUpPr autoPageBreaks="0" fitToPage="1"/>
  </sheetPr>
  <dimension ref="A1:I301"/>
  <sheetViews>
    <sheetView tabSelected="1" view="pageBreakPreview" zoomScale="85" zoomScaleSheetLayoutView="85" workbookViewId="0">
      <selection activeCell="B297" sqref="B297"/>
    </sheetView>
  </sheetViews>
  <sheetFormatPr defaultRowHeight="12.75"/>
  <cols>
    <col min="1" max="1" width="27.85546875" customWidth="1"/>
    <col min="2" max="2" width="62.7109375" customWidth="1"/>
    <col min="3" max="3" width="24.140625" customWidth="1"/>
    <col min="4" max="4" width="25.140625" customWidth="1"/>
    <col min="5" max="5" width="22.85546875" customWidth="1"/>
    <col min="6" max="6" width="31.140625" customWidth="1"/>
  </cols>
  <sheetData>
    <row r="1" spans="1:6" ht="15.75">
      <c r="B1" s="2"/>
      <c r="C1" s="2"/>
      <c r="D1" s="2"/>
      <c r="E1" s="2"/>
      <c r="F1" s="2"/>
    </row>
    <row r="2" spans="1:6" ht="18.75">
      <c r="A2" s="34"/>
      <c r="B2" s="31"/>
      <c r="C2" s="29"/>
      <c r="D2" s="29"/>
      <c r="E2" s="29"/>
      <c r="F2" s="29" t="s">
        <v>256</v>
      </c>
    </row>
    <row r="3" spans="1:6" ht="18.75">
      <c r="A3" s="34"/>
      <c r="B3" s="32"/>
      <c r="C3" s="33"/>
      <c r="D3" s="33"/>
      <c r="E3" s="33"/>
      <c r="F3" s="33"/>
    </row>
    <row r="4" spans="1:6" s="6" customFormat="1" ht="75">
      <c r="A4" s="39" t="s">
        <v>490</v>
      </c>
      <c r="B4" s="39"/>
      <c r="C4" s="39"/>
      <c r="D4" s="39"/>
      <c r="E4" s="39"/>
      <c r="F4" s="39"/>
    </row>
    <row r="5" spans="1:6">
      <c r="A5" s="10"/>
      <c r="B5" s="12"/>
      <c r="C5" s="9"/>
      <c r="D5" s="9"/>
      <c r="E5" s="9"/>
      <c r="F5" s="9"/>
    </row>
    <row r="6" spans="1:6" ht="15.75">
      <c r="A6" s="460" t="s">
        <v>245</v>
      </c>
      <c r="B6" s="511" t="s">
        <v>30</v>
      </c>
      <c r="C6" s="412" t="s">
        <v>264</v>
      </c>
      <c r="D6" s="1" t="s">
        <v>12</v>
      </c>
      <c r="E6" s="1"/>
      <c r="F6" s="1"/>
    </row>
    <row r="7" spans="1:6" s="37" customFormat="1" ht="55.5" customHeight="1">
      <c r="A7" s="460"/>
      <c r="B7" s="511"/>
      <c r="C7" s="412"/>
      <c r="D7" s="35" t="s">
        <v>10</v>
      </c>
      <c r="E7" s="8" t="s">
        <v>11</v>
      </c>
      <c r="F7" s="8" t="s">
        <v>269</v>
      </c>
    </row>
    <row r="8" spans="1:6" s="37" customFormat="1" ht="15.75">
      <c r="A8" s="8">
        <v>1</v>
      </c>
      <c r="B8" s="60">
        <v>2</v>
      </c>
      <c r="C8" s="35">
        <v>3</v>
      </c>
      <c r="D8" s="35">
        <v>4</v>
      </c>
      <c r="E8" s="35">
        <v>5</v>
      </c>
      <c r="F8" s="35">
        <v>6</v>
      </c>
    </row>
    <row r="9" spans="1:6" s="6" customFormat="1" ht="15.75">
      <c r="A9" s="506" t="s">
        <v>29</v>
      </c>
      <c r="B9" s="508" t="s">
        <v>50</v>
      </c>
      <c r="C9" s="270" t="s">
        <v>252</v>
      </c>
      <c r="D9" s="178">
        <f>D17+D24+D31+D38+D45+D52+D59+D66+D73+D80+D87+D94+D101+D108+D115+D122+D129+D136+D143+D150+D157+D164+D171+D178+D185+D192+D199+D206+D213+D220+D227+D233+D239+D245+D251+D257+D263</f>
        <v>181385.00000000003</v>
      </c>
      <c r="E9" s="178">
        <f t="shared" ref="E9:F9" si="0">E17+E24+E31+E38+E45+E52+E59+E66+E73+E80+E87+E94+E101+E108+E115+E122+E129+E136+E143+E150+E157+E164+E171+E178+E185+E192+E199+E206+E213+E220+E227+E233+E239+E245+E251+E257+E263</f>
        <v>180848</v>
      </c>
      <c r="F9" s="178">
        <f t="shared" si="0"/>
        <v>180848</v>
      </c>
    </row>
    <row r="10" spans="1:6" s="6" customFormat="1" ht="15.75">
      <c r="A10" s="506"/>
      <c r="B10" s="508"/>
      <c r="C10" s="93" t="s">
        <v>0</v>
      </c>
      <c r="D10" s="165">
        <f>D18+D25+D32+D39+D46+D53+D60+D67+D74+D81+D88+D95+D102+D109+D116+D123+D130+D137+D144+D151+D158+D165+D172+D179+D186+D193+D200+D214+D221+D228+D234+D240+D246+D252+D258+D264</f>
        <v>4078.1</v>
      </c>
      <c r="E10" s="165">
        <f t="shared" ref="E10:F10" si="1">E18+E25+E32+E39+E46+E53+E60+E67+E74+E81+E88+E95+E102+E109+E116+E123+E130+E137+E144+E151+E158+E165+E172+E179+E186+E193+E200+E214+E221+E228+E234+E240+E246+E252+E258+E264</f>
        <v>4078.1</v>
      </c>
      <c r="F10" s="165">
        <f t="shared" si="1"/>
        <v>4078.1</v>
      </c>
    </row>
    <row r="11" spans="1:6" ht="15.75">
      <c r="A11" s="506"/>
      <c r="B11" s="508"/>
      <c r="C11" s="84" t="s">
        <v>250</v>
      </c>
      <c r="D11" s="165">
        <f>D19+D26+D33+D40+D47+D54+D61+D68+D75+D82+D89+D96+D103+D110+D117+D124+D131+D138+D145+D152+D159+D166+D173+D180+D187+D194+D201+D215+D222+D229+D235+D241+D247+D253+D259+D265</f>
        <v>44304.2</v>
      </c>
      <c r="E11" s="165">
        <f t="shared" ref="E11:F11" si="2">E19+E26+E33+E40+E47+E54+E61+E68+E75+E82+E89+E96+E103+E110+E117+E124+E131+E138+E145+E152+E159+E166+E173+E180+E187+E194+E201+E215+E222+E229+E235+E241+E247+E253+E259+E265</f>
        <v>43767.199999999997</v>
      </c>
      <c r="F11" s="165">
        <f t="shared" si="2"/>
        <v>43767.199999999997</v>
      </c>
    </row>
    <row r="12" spans="1:6" ht="15.75">
      <c r="A12" s="506"/>
      <c r="B12" s="508"/>
      <c r="C12" s="84" t="s">
        <v>41</v>
      </c>
      <c r="D12" s="165">
        <f>D20+D27+D34+D41+D48+D55+D62+D69+D76+D83+D90+D97+D104+D111+D118+D125+D132+D139+D146+D153+D160+D167+D174+D181+D188+D195+D202+D216+D223+D230+D236+D209+D242+D230+D248+D254+D260+D266</f>
        <v>132852.70000000001</v>
      </c>
      <c r="E12" s="165">
        <f t="shared" ref="E12:F12" si="3">E20+E27+E34+E41+E48+E55+E62+E69+E76+E83+E90+E97+E104+E111+E118+E125+E132+E139+E146+E153+E160+E167+E174+E181+E188+E195+E202+E216+E223+E230+E236+E209+E242+E230+E248+E254+E260+E266</f>
        <v>132852.70000000001</v>
      </c>
      <c r="F12" s="165">
        <f t="shared" si="3"/>
        <v>132852.70000000001</v>
      </c>
    </row>
    <row r="13" spans="1:6" s="6" customFormat="1" ht="47.25">
      <c r="A13" s="506"/>
      <c r="B13" s="508"/>
      <c r="C13" s="271" t="s">
        <v>267</v>
      </c>
      <c r="D13" s="165">
        <f t="shared" ref="D13:F14" si="4">D21+D28+D35+D42+D49+D56+D63+D70+D77+D84+D91+D98+D105+D112+D119+D126+D133+D140+D147+D154+D161+D168+D175+D182+D189+D196+D203+D217+D224+D231+D237+D210+D243+D231+D249+D255+D261+D267</f>
        <v>150</v>
      </c>
      <c r="E13" s="165">
        <f t="shared" si="4"/>
        <v>150</v>
      </c>
      <c r="F13" s="165">
        <f t="shared" si="4"/>
        <v>150</v>
      </c>
    </row>
    <row r="14" spans="1:6" s="6" customFormat="1" ht="18.75">
      <c r="A14" s="506"/>
      <c r="B14" s="508"/>
      <c r="C14" s="84" t="s">
        <v>431</v>
      </c>
      <c r="D14" s="165">
        <f t="shared" si="4"/>
        <v>0</v>
      </c>
      <c r="E14" s="165">
        <f t="shared" ref="E14:F15" si="5">E22+E29+E36+E43+E50+E57+E64+E71+E78+E85+E92+E99+E106+E113+E120+E127+E134+E141+E148+E155+E162+E169+E176+E183+E190+E197+E204+E211+E218</f>
        <v>0</v>
      </c>
      <c r="F14" s="165">
        <f t="shared" si="5"/>
        <v>0</v>
      </c>
    </row>
    <row r="15" spans="1:6" s="6" customFormat="1" ht="15.75">
      <c r="A15" s="507"/>
      <c r="B15" s="509"/>
      <c r="C15" s="84" t="s">
        <v>1</v>
      </c>
      <c r="D15" s="165">
        <v>0</v>
      </c>
      <c r="E15" s="165">
        <f t="shared" si="5"/>
        <v>0</v>
      </c>
      <c r="F15" s="165">
        <f t="shared" si="5"/>
        <v>0</v>
      </c>
    </row>
    <row r="16" spans="1:6" s="6" customFormat="1" ht="15.75">
      <c r="A16" s="99" t="s">
        <v>231</v>
      </c>
      <c r="B16" s="63"/>
      <c r="C16" s="84"/>
      <c r="D16" s="15"/>
      <c r="E16" s="15"/>
      <c r="F16" s="15"/>
    </row>
    <row r="17" spans="1:6" s="6" customFormat="1" ht="15.75">
      <c r="A17" s="326" t="s">
        <v>14</v>
      </c>
      <c r="B17" s="510" t="s">
        <v>51</v>
      </c>
      <c r="C17" s="270" t="s">
        <v>252</v>
      </c>
      <c r="D17" s="166">
        <f>SUM(D18:D23)</f>
        <v>0</v>
      </c>
      <c r="E17" s="166">
        <f>SUM(E18:E23)</f>
        <v>0</v>
      </c>
      <c r="F17" s="166">
        <f>SUM(F18:F23)</f>
        <v>0</v>
      </c>
    </row>
    <row r="18" spans="1:6" ht="15.75">
      <c r="A18" s="327"/>
      <c r="B18" s="498"/>
      <c r="C18" s="93" t="s">
        <v>0</v>
      </c>
      <c r="D18" s="15"/>
      <c r="E18" s="15"/>
      <c r="F18" s="15"/>
    </row>
    <row r="19" spans="1:6" ht="15.75">
      <c r="A19" s="327"/>
      <c r="B19" s="498"/>
      <c r="C19" s="84" t="s">
        <v>250</v>
      </c>
      <c r="D19" s="15"/>
      <c r="E19" s="15"/>
      <c r="F19" s="15"/>
    </row>
    <row r="20" spans="1:6" ht="15.75">
      <c r="A20" s="327"/>
      <c r="B20" s="498"/>
      <c r="C20" s="84" t="s">
        <v>41</v>
      </c>
      <c r="D20" s="115">
        <v>0</v>
      </c>
      <c r="E20" s="115">
        <v>0</v>
      </c>
      <c r="F20" s="115">
        <v>0</v>
      </c>
    </row>
    <row r="21" spans="1:6" ht="47.25">
      <c r="A21" s="327"/>
      <c r="B21" s="498"/>
      <c r="C21" s="271" t="s">
        <v>267</v>
      </c>
      <c r="D21" s="15"/>
      <c r="E21" s="15"/>
      <c r="F21" s="15"/>
    </row>
    <row r="22" spans="1:6" ht="15.75">
      <c r="A22" s="327"/>
      <c r="B22" s="498"/>
      <c r="C22" s="84" t="s">
        <v>251</v>
      </c>
      <c r="D22" s="15"/>
      <c r="E22" s="15"/>
      <c r="F22" s="15"/>
    </row>
    <row r="23" spans="1:6" ht="15.75">
      <c r="A23" s="328"/>
      <c r="B23" s="499"/>
      <c r="C23" s="84" t="s">
        <v>1</v>
      </c>
      <c r="D23" s="15"/>
      <c r="E23" s="15"/>
      <c r="F23" s="15"/>
    </row>
    <row r="24" spans="1:6" ht="15.75" customHeight="1">
      <c r="A24" s="326" t="s">
        <v>15</v>
      </c>
      <c r="B24" s="503" t="s">
        <v>52</v>
      </c>
      <c r="C24" s="270" t="s">
        <v>252</v>
      </c>
      <c r="D24" s="166">
        <f>D25+D26+D27+D28+D29+D30</f>
        <v>3323.7</v>
      </c>
      <c r="E24" s="166">
        <f>E25+E26+E27+E28+E29+E30</f>
        <v>3323.7</v>
      </c>
      <c r="F24" s="166">
        <f>F25+F26+F27+F28+F29+F30</f>
        <v>3323.7</v>
      </c>
    </row>
    <row r="25" spans="1:6" ht="15.75">
      <c r="A25" s="327"/>
      <c r="B25" s="498"/>
      <c r="C25" s="93" t="s">
        <v>0</v>
      </c>
      <c r="D25" s="15"/>
      <c r="E25" s="15"/>
      <c r="F25" s="15"/>
    </row>
    <row r="26" spans="1:6" ht="15.75">
      <c r="A26" s="327"/>
      <c r="B26" s="498"/>
      <c r="C26" s="84" t="s">
        <v>250</v>
      </c>
      <c r="D26" s="15"/>
      <c r="E26" s="15"/>
      <c r="F26" s="15"/>
    </row>
    <row r="27" spans="1:6" ht="15.75">
      <c r="A27" s="327"/>
      <c r="B27" s="498"/>
      <c r="C27" s="84" t="s">
        <v>41</v>
      </c>
      <c r="D27" s="15" t="s">
        <v>491</v>
      </c>
      <c r="E27" s="15" t="s">
        <v>491</v>
      </c>
      <c r="F27" s="15" t="s">
        <v>491</v>
      </c>
    </row>
    <row r="28" spans="1:6" ht="47.25">
      <c r="A28" s="327"/>
      <c r="B28" s="498"/>
      <c r="C28" s="271" t="s">
        <v>267</v>
      </c>
      <c r="D28" s="15"/>
      <c r="E28" s="15"/>
      <c r="F28" s="15"/>
    </row>
    <row r="29" spans="1:6" ht="15.75">
      <c r="A29" s="327"/>
      <c r="B29" s="498"/>
      <c r="C29" s="84" t="s">
        <v>251</v>
      </c>
      <c r="D29" s="15"/>
      <c r="E29" s="15"/>
      <c r="F29" s="15"/>
    </row>
    <row r="30" spans="1:6" ht="15.75">
      <c r="A30" s="328"/>
      <c r="B30" s="499"/>
      <c r="C30" s="84" t="s">
        <v>1</v>
      </c>
      <c r="D30" s="15"/>
      <c r="E30" s="15"/>
      <c r="F30" s="15"/>
    </row>
    <row r="31" spans="1:6" ht="15.75">
      <c r="A31" s="326" t="s">
        <v>156</v>
      </c>
      <c r="B31" s="503" t="s">
        <v>79</v>
      </c>
      <c r="C31" s="270" t="s">
        <v>252</v>
      </c>
      <c r="D31" s="167">
        <f>D32+D33+D34+D35+D36+D37</f>
        <v>0</v>
      </c>
      <c r="E31" s="167">
        <f>E32+E33+E34+E35+E36+E37</f>
        <v>0</v>
      </c>
      <c r="F31" s="167">
        <f>F32+F33+F34+F35+F36+F37</f>
        <v>0</v>
      </c>
    </row>
    <row r="32" spans="1:6" ht="15.75">
      <c r="A32" s="327"/>
      <c r="B32" s="504"/>
      <c r="C32" s="93" t="s">
        <v>0</v>
      </c>
      <c r="D32" s="15"/>
      <c r="E32" s="15"/>
      <c r="F32" s="15"/>
    </row>
    <row r="33" spans="1:6" ht="15.75">
      <c r="A33" s="327"/>
      <c r="B33" s="504"/>
      <c r="C33" s="84" t="s">
        <v>250</v>
      </c>
      <c r="D33" s="15" t="s">
        <v>363</v>
      </c>
      <c r="E33" s="15" t="s">
        <v>363</v>
      </c>
      <c r="F33" s="15" t="s">
        <v>363</v>
      </c>
    </row>
    <row r="34" spans="1:6" ht="15.75">
      <c r="A34" s="327"/>
      <c r="B34" s="504"/>
      <c r="C34" s="84" t="s">
        <v>41</v>
      </c>
      <c r="D34" s="15"/>
      <c r="E34" s="15"/>
      <c r="F34" s="15"/>
    </row>
    <row r="35" spans="1:6" ht="47.25">
      <c r="A35" s="327"/>
      <c r="B35" s="504"/>
      <c r="C35" s="271" t="s">
        <v>267</v>
      </c>
      <c r="D35" s="15"/>
      <c r="E35" s="15"/>
      <c r="F35" s="15"/>
    </row>
    <row r="36" spans="1:6" ht="15.75">
      <c r="A36" s="327"/>
      <c r="B36" s="504"/>
      <c r="C36" s="84" t="s">
        <v>251</v>
      </c>
      <c r="D36" s="15"/>
      <c r="E36" s="15"/>
      <c r="F36" s="15"/>
    </row>
    <row r="37" spans="1:6" ht="15.75">
      <c r="A37" s="328"/>
      <c r="B37" s="505"/>
      <c r="C37" s="84" t="s">
        <v>1</v>
      </c>
      <c r="D37" s="15"/>
      <c r="E37" s="15"/>
      <c r="F37" s="15"/>
    </row>
    <row r="38" spans="1:6" ht="15.75">
      <c r="A38" s="326" t="s">
        <v>53</v>
      </c>
      <c r="B38" s="503" t="s">
        <v>54</v>
      </c>
      <c r="C38" s="270" t="s">
        <v>252</v>
      </c>
      <c r="D38" s="166">
        <f>D39+D40+D41+D42+D43+D44</f>
        <v>484</v>
      </c>
      <c r="E38" s="166">
        <f>E39+E40+E41+E42+E43+E44</f>
        <v>484</v>
      </c>
      <c r="F38" s="166">
        <f>F39+F40+F41+F42+F43+F44</f>
        <v>484</v>
      </c>
    </row>
    <row r="39" spans="1:6" ht="15.75" customHeight="1">
      <c r="A39" s="327"/>
      <c r="B39" s="504"/>
      <c r="C39" s="93" t="s">
        <v>0</v>
      </c>
      <c r="D39" s="15"/>
      <c r="E39" s="15"/>
      <c r="F39" s="15"/>
    </row>
    <row r="40" spans="1:6" ht="15.75">
      <c r="A40" s="327"/>
      <c r="B40" s="504"/>
      <c r="C40" s="84" t="s">
        <v>250</v>
      </c>
      <c r="D40" s="15" t="s">
        <v>492</v>
      </c>
      <c r="E40" s="15" t="s">
        <v>492</v>
      </c>
      <c r="F40" s="15" t="s">
        <v>492</v>
      </c>
    </row>
    <row r="41" spans="1:6" ht="15.75">
      <c r="A41" s="327"/>
      <c r="B41" s="504"/>
      <c r="C41" s="84" t="s">
        <v>41</v>
      </c>
      <c r="D41" s="15"/>
      <c r="E41" s="15"/>
      <c r="F41" s="15"/>
    </row>
    <row r="42" spans="1:6" ht="47.25">
      <c r="A42" s="327"/>
      <c r="B42" s="504"/>
      <c r="C42" s="271" t="s">
        <v>267</v>
      </c>
      <c r="D42" s="15"/>
      <c r="E42" s="15"/>
      <c r="F42" s="15"/>
    </row>
    <row r="43" spans="1:6" ht="15.75">
      <c r="A43" s="327"/>
      <c r="B43" s="504"/>
      <c r="C43" s="84" t="s">
        <v>251</v>
      </c>
      <c r="D43" s="15"/>
      <c r="E43" s="15"/>
      <c r="F43" s="15"/>
    </row>
    <row r="44" spans="1:6" ht="15.75">
      <c r="A44" s="328"/>
      <c r="B44" s="505"/>
      <c r="C44" s="84" t="s">
        <v>1</v>
      </c>
      <c r="D44" s="15"/>
      <c r="E44" s="15"/>
      <c r="F44" s="15"/>
    </row>
    <row r="45" spans="1:6" ht="15.75">
      <c r="A45" s="326" t="s">
        <v>55</v>
      </c>
      <c r="B45" s="503" t="s">
        <v>56</v>
      </c>
      <c r="C45" s="270" t="s">
        <v>252</v>
      </c>
      <c r="D45" s="166">
        <f>D46+D47+D48+D49+D50+D51</f>
        <v>632</v>
      </c>
      <c r="E45" s="166">
        <f>E46+E47+E48+E49+E50+E51</f>
        <v>632</v>
      </c>
      <c r="F45" s="166">
        <f>F46+F47+F48+F49+F50+F51</f>
        <v>632</v>
      </c>
    </row>
    <row r="46" spans="1:6" ht="15.75">
      <c r="A46" s="327"/>
      <c r="B46" s="498"/>
      <c r="C46" s="93" t="s">
        <v>0</v>
      </c>
      <c r="D46" s="15"/>
      <c r="E46" s="15"/>
      <c r="F46" s="15"/>
    </row>
    <row r="47" spans="1:6" ht="15.75">
      <c r="A47" s="327"/>
      <c r="B47" s="498"/>
      <c r="C47" s="84" t="s">
        <v>250</v>
      </c>
      <c r="D47" s="115">
        <v>632</v>
      </c>
      <c r="E47" s="115">
        <v>632</v>
      </c>
      <c r="F47" s="115">
        <v>632</v>
      </c>
    </row>
    <row r="48" spans="1:6" ht="15.75">
      <c r="A48" s="327"/>
      <c r="B48" s="498"/>
      <c r="C48" s="84" t="s">
        <v>41</v>
      </c>
      <c r="D48" s="15"/>
      <c r="E48" s="15"/>
      <c r="F48" s="15"/>
    </row>
    <row r="49" spans="1:6" ht="47.25">
      <c r="A49" s="327"/>
      <c r="B49" s="498"/>
      <c r="C49" s="271" t="s">
        <v>267</v>
      </c>
      <c r="D49" s="15"/>
      <c r="E49" s="15"/>
      <c r="F49" s="15"/>
    </row>
    <row r="50" spans="1:6" ht="15.75">
      <c r="A50" s="327"/>
      <c r="B50" s="498"/>
      <c r="C50" s="84" t="s">
        <v>251</v>
      </c>
      <c r="D50" s="15"/>
      <c r="E50" s="15"/>
      <c r="F50" s="15"/>
    </row>
    <row r="51" spans="1:6" ht="15.75">
      <c r="A51" s="328"/>
      <c r="B51" s="499"/>
      <c r="C51" s="84" t="s">
        <v>1</v>
      </c>
      <c r="D51" s="15"/>
      <c r="E51" s="15"/>
      <c r="F51" s="15"/>
    </row>
    <row r="52" spans="1:6" ht="15.75" customHeight="1">
      <c r="A52" s="326" t="s">
        <v>60</v>
      </c>
      <c r="B52" s="512" t="s">
        <v>61</v>
      </c>
      <c r="C52" s="270" t="s">
        <v>252</v>
      </c>
      <c r="D52" s="166">
        <f>D53+D54+D55+D56+D57+D58</f>
        <v>2631</v>
      </c>
      <c r="E52" s="166">
        <f>E53+E54+E55+E56+E57+E58</f>
        <v>2631</v>
      </c>
      <c r="F52" s="166">
        <f>F53+F54+F55+F56+F57+F58</f>
        <v>2631</v>
      </c>
    </row>
    <row r="53" spans="1:6" ht="15.75">
      <c r="A53" s="327"/>
      <c r="B53" s="512"/>
      <c r="C53" s="93" t="s">
        <v>0</v>
      </c>
      <c r="D53" s="15"/>
      <c r="E53" s="15"/>
      <c r="F53" s="15"/>
    </row>
    <row r="54" spans="1:6" ht="15.75">
      <c r="A54" s="327"/>
      <c r="B54" s="512"/>
      <c r="C54" s="84" t="s">
        <v>250</v>
      </c>
      <c r="D54" s="15" t="s">
        <v>494</v>
      </c>
      <c r="E54" s="15" t="s">
        <v>494</v>
      </c>
      <c r="F54" s="15" t="s">
        <v>494</v>
      </c>
    </row>
    <row r="55" spans="1:6" ht="15.75">
      <c r="A55" s="327"/>
      <c r="B55" s="512"/>
      <c r="C55" s="84" t="s">
        <v>41</v>
      </c>
      <c r="D55" s="15" t="s">
        <v>493</v>
      </c>
      <c r="E55" s="15" t="s">
        <v>493</v>
      </c>
      <c r="F55" s="15" t="s">
        <v>493</v>
      </c>
    </row>
    <row r="56" spans="1:6" ht="47.25">
      <c r="A56" s="327"/>
      <c r="B56" s="512"/>
      <c r="C56" s="271" t="s">
        <v>267</v>
      </c>
      <c r="D56" s="15"/>
      <c r="E56" s="15"/>
      <c r="F56" s="15"/>
    </row>
    <row r="57" spans="1:6" ht="15.75">
      <c r="A57" s="327"/>
      <c r="B57" s="512"/>
      <c r="C57" s="84" t="s">
        <v>251</v>
      </c>
      <c r="D57" s="15"/>
      <c r="E57" s="15"/>
      <c r="F57" s="15"/>
    </row>
    <row r="58" spans="1:6" ht="15.75">
      <c r="A58" s="328"/>
      <c r="B58" s="512"/>
      <c r="C58" s="84" t="s">
        <v>1</v>
      </c>
      <c r="D58" s="15"/>
      <c r="E58" s="15"/>
      <c r="F58" s="15"/>
    </row>
    <row r="59" spans="1:6" ht="15.75" customHeight="1">
      <c r="A59" s="326" t="s">
        <v>160</v>
      </c>
      <c r="B59" s="512" t="s">
        <v>69</v>
      </c>
      <c r="C59" s="270" t="s">
        <v>252</v>
      </c>
      <c r="D59" s="256">
        <f>D60+D61+D62+D63+D64+D65</f>
        <v>1499.6</v>
      </c>
      <c r="E59" s="256">
        <f t="shared" ref="E59:F59" si="6">E60+E61+E62+E63+E64+E65</f>
        <v>1499.6</v>
      </c>
      <c r="F59" s="256">
        <f t="shared" si="6"/>
        <v>1499.6</v>
      </c>
    </row>
    <row r="60" spans="1:6" ht="15.75">
      <c r="A60" s="327"/>
      <c r="B60" s="512"/>
      <c r="C60" s="93" t="s">
        <v>0</v>
      </c>
      <c r="D60" s="15"/>
      <c r="E60" s="15"/>
      <c r="F60" s="15"/>
    </row>
    <row r="61" spans="1:6" ht="15.75">
      <c r="A61" s="327"/>
      <c r="B61" s="512"/>
      <c r="C61" s="84" t="s">
        <v>250</v>
      </c>
      <c r="D61" s="15" t="s">
        <v>363</v>
      </c>
      <c r="E61" s="15" t="s">
        <v>363</v>
      </c>
      <c r="F61" s="15" t="s">
        <v>363</v>
      </c>
    </row>
    <row r="62" spans="1:6" ht="15.75">
      <c r="A62" s="327"/>
      <c r="B62" s="512"/>
      <c r="C62" s="84" t="s">
        <v>41</v>
      </c>
      <c r="D62" s="15" t="s">
        <v>495</v>
      </c>
      <c r="E62" s="15" t="s">
        <v>495</v>
      </c>
      <c r="F62" s="15" t="s">
        <v>495</v>
      </c>
    </row>
    <row r="63" spans="1:6" ht="47.25">
      <c r="A63" s="327"/>
      <c r="B63" s="512"/>
      <c r="C63" s="271" t="s">
        <v>267</v>
      </c>
      <c r="D63" s="15"/>
      <c r="E63" s="15"/>
      <c r="F63" s="15"/>
    </row>
    <row r="64" spans="1:6" ht="15.75">
      <c r="A64" s="327"/>
      <c r="B64" s="512"/>
      <c r="C64" s="84" t="s">
        <v>251</v>
      </c>
      <c r="D64" s="15"/>
      <c r="E64" s="15"/>
      <c r="F64" s="15"/>
    </row>
    <row r="65" spans="1:6" ht="15.75">
      <c r="A65" s="328"/>
      <c r="B65" s="512"/>
      <c r="C65" s="84" t="s">
        <v>1</v>
      </c>
      <c r="D65" s="15"/>
      <c r="E65" s="15"/>
      <c r="F65" s="15"/>
    </row>
    <row r="66" spans="1:6" ht="15.75">
      <c r="A66" s="326" t="s">
        <v>163</v>
      </c>
      <c r="B66" s="503" t="s">
        <v>70</v>
      </c>
      <c r="C66" s="270" t="s">
        <v>252</v>
      </c>
      <c r="D66" s="166">
        <f>D67+D68+D69+D70+D71+D72</f>
        <v>593.6</v>
      </c>
      <c r="E66" s="166">
        <f>E67+E68+E69+E70+E71+E72</f>
        <v>593.6</v>
      </c>
      <c r="F66" s="166">
        <f>F67+F68+F69+F70+F71+F72</f>
        <v>593.6</v>
      </c>
    </row>
    <row r="67" spans="1:6" ht="15.75">
      <c r="A67" s="327"/>
      <c r="B67" s="504"/>
      <c r="C67" s="93" t="s">
        <v>0</v>
      </c>
      <c r="D67" s="15"/>
      <c r="E67" s="15"/>
      <c r="F67" s="15"/>
    </row>
    <row r="68" spans="1:6" ht="15.75">
      <c r="A68" s="327"/>
      <c r="B68" s="504"/>
      <c r="C68" s="84" t="s">
        <v>250</v>
      </c>
      <c r="D68" s="15"/>
      <c r="E68" s="15"/>
      <c r="F68" s="15"/>
    </row>
    <row r="69" spans="1:6" ht="15.75">
      <c r="A69" s="327"/>
      <c r="B69" s="504"/>
      <c r="C69" s="84" t="s">
        <v>41</v>
      </c>
      <c r="D69" s="15" t="s">
        <v>496</v>
      </c>
      <c r="E69" s="15" t="s">
        <v>496</v>
      </c>
      <c r="F69" s="15" t="s">
        <v>496</v>
      </c>
    </row>
    <row r="70" spans="1:6" ht="47.25">
      <c r="A70" s="327"/>
      <c r="B70" s="504"/>
      <c r="C70" s="271" t="s">
        <v>267</v>
      </c>
      <c r="D70" s="15"/>
      <c r="E70" s="15"/>
      <c r="F70" s="15"/>
    </row>
    <row r="71" spans="1:6" ht="15.75">
      <c r="A71" s="327"/>
      <c r="B71" s="504"/>
      <c r="C71" s="84" t="s">
        <v>251</v>
      </c>
      <c r="D71" s="15"/>
      <c r="E71" s="15"/>
      <c r="F71" s="15"/>
    </row>
    <row r="72" spans="1:6" ht="15.75">
      <c r="A72" s="328"/>
      <c r="B72" s="499"/>
      <c r="C72" s="84" t="s">
        <v>1</v>
      </c>
      <c r="D72" s="15"/>
      <c r="E72" s="15"/>
      <c r="F72" s="15"/>
    </row>
    <row r="73" spans="1:6" ht="15.75">
      <c r="A73" s="326" t="s">
        <v>165</v>
      </c>
      <c r="B73" s="512" t="s">
        <v>75</v>
      </c>
      <c r="C73" s="270" t="s">
        <v>252</v>
      </c>
      <c r="D73" s="166">
        <f>D74+D75+D76+D77+D78+D79</f>
        <v>0</v>
      </c>
      <c r="E73" s="116">
        <f>E74+E75+E76+E77+E78+E79</f>
        <v>0</v>
      </c>
      <c r="F73" s="116">
        <f>F74+F75+F76+F77+F78+F79</f>
        <v>0</v>
      </c>
    </row>
    <row r="74" spans="1:6" ht="15.75">
      <c r="A74" s="327"/>
      <c r="B74" s="512"/>
      <c r="C74" s="93" t="s">
        <v>0</v>
      </c>
      <c r="D74" s="15"/>
      <c r="E74" s="15"/>
      <c r="F74" s="15"/>
    </row>
    <row r="75" spans="1:6" ht="15.75">
      <c r="A75" s="327"/>
      <c r="B75" s="512"/>
      <c r="C75" s="84" t="s">
        <v>250</v>
      </c>
      <c r="D75" s="15"/>
      <c r="E75" s="15"/>
      <c r="F75" s="15"/>
    </row>
    <row r="76" spans="1:6" ht="15.75">
      <c r="A76" s="327"/>
      <c r="B76" s="512"/>
      <c r="C76" s="84" t="s">
        <v>41</v>
      </c>
      <c r="D76" s="15"/>
      <c r="E76" s="15"/>
      <c r="F76" s="15"/>
    </row>
    <row r="77" spans="1:6" ht="47.25">
      <c r="A77" s="327"/>
      <c r="B77" s="512"/>
      <c r="C77" s="271" t="s">
        <v>267</v>
      </c>
      <c r="D77" s="15"/>
      <c r="E77" s="15"/>
      <c r="F77" s="15"/>
    </row>
    <row r="78" spans="1:6" ht="15.75">
      <c r="A78" s="327"/>
      <c r="B78" s="512"/>
      <c r="C78" s="84" t="s">
        <v>251</v>
      </c>
      <c r="D78" s="15"/>
      <c r="E78" s="15"/>
      <c r="F78" s="15"/>
    </row>
    <row r="79" spans="1:6" ht="15.75">
      <c r="A79" s="328"/>
      <c r="B79" s="512"/>
      <c r="C79" s="84" t="s">
        <v>1</v>
      </c>
      <c r="D79" s="15"/>
      <c r="E79" s="15"/>
      <c r="F79" s="15"/>
    </row>
    <row r="80" spans="1:6" ht="15.75">
      <c r="A80" s="326" t="s">
        <v>76</v>
      </c>
      <c r="B80" s="503" t="s">
        <v>64</v>
      </c>
      <c r="C80" s="270" t="s">
        <v>252</v>
      </c>
      <c r="D80" s="166">
        <f>D81+D82+D83+D84+D86</f>
        <v>23133.599999999999</v>
      </c>
      <c r="E80" s="166">
        <f>E81+E82+E83+E84+E86</f>
        <v>23133.599999999999</v>
      </c>
      <c r="F80" s="166">
        <f>F81+F82+F83+F84+F86</f>
        <v>23133.599999999999</v>
      </c>
    </row>
    <row r="81" spans="1:9" ht="15.75">
      <c r="A81" s="327"/>
      <c r="B81" s="504"/>
      <c r="C81" s="93" t="s">
        <v>0</v>
      </c>
      <c r="D81" s="15" t="s">
        <v>498</v>
      </c>
      <c r="E81" s="15" t="s">
        <v>498</v>
      </c>
      <c r="F81" s="15" t="s">
        <v>498</v>
      </c>
    </row>
    <row r="82" spans="1:9" ht="15.75">
      <c r="A82" s="327"/>
      <c r="B82" s="504"/>
      <c r="C82" s="84" t="s">
        <v>250</v>
      </c>
      <c r="D82" s="15" t="s">
        <v>499</v>
      </c>
      <c r="E82" s="15" t="s">
        <v>499</v>
      </c>
      <c r="F82" s="15" t="s">
        <v>499</v>
      </c>
      <c r="I82" s="15"/>
    </row>
    <row r="83" spans="1:9" ht="15.75">
      <c r="A83" s="327"/>
      <c r="B83" s="504"/>
      <c r="C83" s="84" t="s">
        <v>41</v>
      </c>
      <c r="D83" s="15" t="s">
        <v>497</v>
      </c>
      <c r="E83" s="15" t="s">
        <v>497</v>
      </c>
      <c r="F83" s="15" t="s">
        <v>497</v>
      </c>
    </row>
    <row r="84" spans="1:9" ht="47.25">
      <c r="A84" s="327"/>
      <c r="B84" s="504"/>
      <c r="C84" s="271" t="s">
        <v>267</v>
      </c>
      <c r="D84" s="15"/>
      <c r="E84" s="15"/>
      <c r="F84" s="15"/>
    </row>
    <row r="85" spans="1:9" ht="15.75">
      <c r="A85" s="327"/>
      <c r="B85" s="504"/>
      <c r="C85" s="84" t="s">
        <v>251</v>
      </c>
      <c r="D85" s="15"/>
      <c r="E85" s="15"/>
      <c r="F85" s="15"/>
    </row>
    <row r="86" spans="1:9" ht="15.75">
      <c r="A86" s="328"/>
      <c r="B86" s="505"/>
      <c r="C86" s="84" t="s">
        <v>1</v>
      </c>
      <c r="D86" s="15"/>
      <c r="E86" s="15"/>
      <c r="F86" s="15"/>
    </row>
    <row r="87" spans="1:9" ht="15.75" customHeight="1">
      <c r="A87" s="326" t="s">
        <v>78</v>
      </c>
      <c r="B87" s="500" t="s">
        <v>80</v>
      </c>
      <c r="C87" s="270" t="s">
        <v>252</v>
      </c>
      <c r="D87" s="166">
        <f>D88+D89+D90+D91+D92+D93</f>
        <v>44583</v>
      </c>
      <c r="E87" s="166">
        <f>E88+E89+E90+E91+E92+E93</f>
        <v>44583</v>
      </c>
      <c r="F87" s="166">
        <f>F88+F89+F90+F91+F92+F93</f>
        <v>44583</v>
      </c>
    </row>
    <row r="88" spans="1:9" ht="15.75">
      <c r="A88" s="327"/>
      <c r="B88" s="501"/>
      <c r="C88" s="93" t="s">
        <v>0</v>
      </c>
      <c r="D88" s="15"/>
      <c r="E88" s="15"/>
      <c r="F88" s="15"/>
    </row>
    <row r="89" spans="1:9" ht="15.75">
      <c r="A89" s="327"/>
      <c r="B89" s="501"/>
      <c r="C89" s="84" t="s">
        <v>250</v>
      </c>
      <c r="D89" s="15" t="s">
        <v>501</v>
      </c>
      <c r="E89" s="15" t="s">
        <v>501</v>
      </c>
      <c r="F89" s="15" t="s">
        <v>501</v>
      </c>
    </row>
    <row r="90" spans="1:9" ht="15.75">
      <c r="A90" s="327"/>
      <c r="B90" s="501"/>
      <c r="C90" s="84" t="s">
        <v>41</v>
      </c>
      <c r="D90" s="15" t="s">
        <v>500</v>
      </c>
      <c r="E90" s="15" t="s">
        <v>500</v>
      </c>
      <c r="F90" s="15" t="s">
        <v>500</v>
      </c>
    </row>
    <row r="91" spans="1:9" ht="47.25">
      <c r="A91" s="327"/>
      <c r="B91" s="501"/>
      <c r="C91" s="271" t="s">
        <v>267</v>
      </c>
      <c r="D91" s="15"/>
      <c r="E91" s="15"/>
      <c r="F91" s="15"/>
    </row>
    <row r="92" spans="1:9" ht="15.75">
      <c r="A92" s="327"/>
      <c r="B92" s="501"/>
      <c r="C92" s="84" t="s">
        <v>251</v>
      </c>
      <c r="D92" s="15"/>
      <c r="E92" s="15"/>
      <c r="F92" s="15"/>
    </row>
    <row r="93" spans="1:9" ht="15.75">
      <c r="A93" s="328"/>
      <c r="B93" s="502"/>
      <c r="C93" s="84" t="s">
        <v>1</v>
      </c>
      <c r="D93" s="15"/>
      <c r="E93" s="15"/>
      <c r="F93" s="15"/>
    </row>
    <row r="94" spans="1:9" ht="15.75">
      <c r="A94" s="326" t="s">
        <v>202</v>
      </c>
      <c r="B94" s="500" t="s">
        <v>83</v>
      </c>
      <c r="C94" s="270" t="s">
        <v>252</v>
      </c>
      <c r="D94" s="166">
        <f>D95+D96+D97+D98+D99+D100</f>
        <v>25092.5</v>
      </c>
      <c r="E94" s="166">
        <f>E95+E96+E97+E98+E99+E100</f>
        <v>24984.6</v>
      </c>
      <c r="F94" s="166">
        <f>F95+F96+F97+F98+F99+F100</f>
        <v>24984.6</v>
      </c>
    </row>
    <row r="95" spans="1:9" ht="15.75">
      <c r="A95" s="327"/>
      <c r="B95" s="317"/>
      <c r="C95" s="93" t="s">
        <v>0</v>
      </c>
      <c r="D95" s="15"/>
      <c r="E95" s="15"/>
      <c r="F95" s="15"/>
    </row>
    <row r="96" spans="1:9" ht="15.75">
      <c r="A96" s="327"/>
      <c r="B96" s="317"/>
      <c r="C96" s="84" t="s">
        <v>250</v>
      </c>
      <c r="D96" s="15" t="s">
        <v>503</v>
      </c>
      <c r="E96" s="15" t="s">
        <v>504</v>
      </c>
      <c r="F96" s="15" t="s">
        <v>504</v>
      </c>
    </row>
    <row r="97" spans="1:6" ht="15.75">
      <c r="A97" s="327"/>
      <c r="B97" s="317"/>
      <c r="C97" s="84" t="s">
        <v>41</v>
      </c>
      <c r="D97" s="15" t="s">
        <v>502</v>
      </c>
      <c r="E97" s="15" t="s">
        <v>502</v>
      </c>
      <c r="F97" s="15" t="s">
        <v>502</v>
      </c>
    </row>
    <row r="98" spans="1:6" ht="47.25">
      <c r="A98" s="327"/>
      <c r="B98" s="317"/>
      <c r="C98" s="271" t="s">
        <v>267</v>
      </c>
      <c r="D98" s="15"/>
      <c r="E98" s="15"/>
      <c r="F98" s="15"/>
    </row>
    <row r="99" spans="1:6" ht="15.75">
      <c r="A99" s="327"/>
      <c r="B99" s="317"/>
      <c r="C99" s="84" t="s">
        <v>251</v>
      </c>
      <c r="D99" s="15"/>
      <c r="E99" s="15"/>
      <c r="F99" s="15"/>
    </row>
    <row r="100" spans="1:6" ht="15.75">
      <c r="A100" s="328"/>
      <c r="B100" s="318"/>
      <c r="C100" s="84" t="s">
        <v>1</v>
      </c>
      <c r="D100" s="15"/>
      <c r="E100" s="15"/>
      <c r="F100" s="15"/>
    </row>
    <row r="101" spans="1:6" ht="15.75" customHeight="1">
      <c r="A101" s="326" t="s">
        <v>203</v>
      </c>
      <c r="B101" s="494" t="s">
        <v>228</v>
      </c>
      <c r="C101" s="270" t="s">
        <v>252</v>
      </c>
      <c r="D101" s="166">
        <f>D102+D103+D104+D105+D106+D107</f>
        <v>5367.6</v>
      </c>
      <c r="E101" s="166">
        <f>E102+E103+E104+E105+E106+E107</f>
        <v>5367.6</v>
      </c>
      <c r="F101" s="166">
        <f>F102+F103+F104+F105+F106+F107</f>
        <v>5367.6</v>
      </c>
    </row>
    <row r="102" spans="1:6" ht="15.75">
      <c r="A102" s="327"/>
      <c r="B102" s="495"/>
      <c r="C102" s="93" t="s">
        <v>0</v>
      </c>
      <c r="D102" s="116"/>
      <c r="E102" s="116"/>
      <c r="F102" s="116"/>
    </row>
    <row r="103" spans="1:6" ht="15.75">
      <c r="A103" s="327"/>
      <c r="B103" s="495"/>
      <c r="C103" s="84" t="s">
        <v>250</v>
      </c>
      <c r="D103" s="116"/>
      <c r="E103" s="116"/>
      <c r="F103" s="116"/>
    </row>
    <row r="104" spans="1:6" ht="15.75">
      <c r="A104" s="327"/>
      <c r="B104" s="495"/>
      <c r="C104" s="84" t="s">
        <v>41</v>
      </c>
      <c r="D104" s="116">
        <v>5367.6</v>
      </c>
      <c r="E104" s="116">
        <v>5367.6</v>
      </c>
      <c r="F104" s="116">
        <v>5367.6</v>
      </c>
    </row>
    <row r="105" spans="1:6" ht="47.25">
      <c r="A105" s="327"/>
      <c r="B105" s="495"/>
      <c r="C105" s="271" t="s">
        <v>267</v>
      </c>
      <c r="D105" s="15"/>
      <c r="E105" s="15"/>
      <c r="F105" s="15"/>
    </row>
    <row r="106" spans="1:6" ht="15.75">
      <c r="A106" s="327"/>
      <c r="B106" s="495"/>
      <c r="C106" s="84" t="s">
        <v>251</v>
      </c>
      <c r="D106" s="15"/>
      <c r="E106" s="15"/>
      <c r="F106" s="15"/>
    </row>
    <row r="107" spans="1:6" ht="15.75">
      <c r="A107" s="328"/>
      <c r="B107" s="496"/>
      <c r="C107" s="84" t="s">
        <v>1</v>
      </c>
      <c r="D107" s="15"/>
      <c r="E107" s="15"/>
      <c r="F107" s="15"/>
    </row>
    <row r="108" spans="1:6" ht="15.75" customHeight="1">
      <c r="A108" s="326" t="s">
        <v>81</v>
      </c>
      <c r="B108" s="114" t="s">
        <v>142</v>
      </c>
      <c r="C108" s="270" t="s">
        <v>252</v>
      </c>
      <c r="D108" s="166">
        <f>D109+D110+D111+D112+D113+D114</f>
        <v>9417.6</v>
      </c>
      <c r="E108" s="166">
        <f>E109+E110+E111+E112+E113+E114</f>
        <v>9417.6</v>
      </c>
      <c r="F108" s="166">
        <f>F109+F110+F111+F112+F113+F114</f>
        <v>9417.6</v>
      </c>
    </row>
    <row r="109" spans="1:6" ht="15.75">
      <c r="A109" s="327"/>
      <c r="B109" s="113"/>
      <c r="C109" s="93" t="s">
        <v>0</v>
      </c>
      <c r="D109" s="15"/>
      <c r="E109" s="15"/>
      <c r="F109" s="15"/>
    </row>
    <row r="110" spans="1:6" ht="15.75">
      <c r="A110" s="327"/>
      <c r="B110" s="113"/>
      <c r="C110" s="84" t="s">
        <v>250</v>
      </c>
      <c r="D110" s="15"/>
      <c r="E110" s="15"/>
      <c r="F110" s="15"/>
    </row>
    <row r="111" spans="1:6" ht="15.75">
      <c r="A111" s="327"/>
      <c r="B111" s="113"/>
      <c r="C111" s="84" t="s">
        <v>41</v>
      </c>
      <c r="D111" s="15" t="s">
        <v>505</v>
      </c>
      <c r="E111" s="15" t="s">
        <v>505</v>
      </c>
      <c r="F111" s="15" t="s">
        <v>505</v>
      </c>
    </row>
    <row r="112" spans="1:6" ht="47.25">
      <c r="A112" s="327"/>
      <c r="B112" s="113"/>
      <c r="C112" s="271" t="s">
        <v>267</v>
      </c>
      <c r="D112" s="15"/>
      <c r="E112" s="15"/>
      <c r="F112" s="15"/>
    </row>
    <row r="113" spans="1:6" ht="15.75">
      <c r="A113" s="327"/>
      <c r="B113" s="113"/>
      <c r="C113" s="84" t="s">
        <v>251</v>
      </c>
      <c r="D113" s="15"/>
      <c r="E113" s="15"/>
      <c r="F113" s="15"/>
    </row>
    <row r="114" spans="1:6" ht="15.75">
      <c r="A114" s="328"/>
      <c r="B114" s="113"/>
      <c r="C114" s="84" t="s">
        <v>1</v>
      </c>
      <c r="D114" s="15"/>
      <c r="E114" s="15"/>
      <c r="F114" s="15"/>
    </row>
    <row r="115" spans="1:6" ht="15.75">
      <c r="A115" s="326" t="s">
        <v>82</v>
      </c>
      <c r="B115" s="326" t="s">
        <v>145</v>
      </c>
      <c r="C115" s="270" t="s">
        <v>252</v>
      </c>
      <c r="D115" s="166">
        <f>D116+D117+D118+D119+D120+D121</f>
        <v>528.70000000000005</v>
      </c>
      <c r="E115" s="166">
        <f>E116+E117+E118+E119+E120+E121</f>
        <v>528.70000000000005</v>
      </c>
      <c r="F115" s="166">
        <f>F116+F117+F118+F119+F120+F121</f>
        <v>528.70000000000005</v>
      </c>
    </row>
    <row r="116" spans="1:6" ht="15.75">
      <c r="A116" s="327"/>
      <c r="B116" s="355"/>
      <c r="C116" s="93" t="s">
        <v>0</v>
      </c>
      <c r="D116" s="15"/>
      <c r="E116" s="15"/>
      <c r="F116" s="15"/>
    </row>
    <row r="117" spans="1:6" ht="15.75">
      <c r="A117" s="327"/>
      <c r="B117" s="355"/>
      <c r="C117" s="84" t="s">
        <v>250</v>
      </c>
      <c r="D117" s="15"/>
      <c r="E117" s="15"/>
      <c r="F117" s="15"/>
    </row>
    <row r="118" spans="1:6" ht="15.75">
      <c r="A118" s="327"/>
      <c r="B118" s="355"/>
      <c r="C118" s="84" t="s">
        <v>41</v>
      </c>
      <c r="D118" s="15" t="s">
        <v>506</v>
      </c>
      <c r="E118" s="15" t="s">
        <v>506</v>
      </c>
      <c r="F118" s="15" t="s">
        <v>506</v>
      </c>
    </row>
    <row r="119" spans="1:6" ht="47.25">
      <c r="A119" s="327"/>
      <c r="B119" s="355"/>
      <c r="C119" s="271" t="s">
        <v>267</v>
      </c>
      <c r="D119" s="15"/>
      <c r="E119" s="15"/>
      <c r="F119" s="15"/>
    </row>
    <row r="120" spans="1:6" ht="15.75">
      <c r="A120" s="327"/>
      <c r="B120" s="113"/>
      <c r="C120" s="84" t="s">
        <v>251</v>
      </c>
      <c r="D120" s="15"/>
      <c r="E120" s="15"/>
      <c r="F120" s="15"/>
    </row>
    <row r="121" spans="1:6" ht="15.75">
      <c r="A121" s="328"/>
      <c r="B121" s="148"/>
      <c r="C121" s="84" t="s">
        <v>1</v>
      </c>
      <c r="D121" s="15"/>
      <c r="E121" s="15"/>
      <c r="F121" s="15"/>
    </row>
    <row r="122" spans="1:6" ht="15.75">
      <c r="A122" s="326" t="s">
        <v>141</v>
      </c>
      <c r="B122" s="497" t="s">
        <v>146</v>
      </c>
      <c r="C122" s="270" t="s">
        <v>252</v>
      </c>
      <c r="D122" s="166">
        <f>D123+D124+D125+D126+D127+D128</f>
        <v>0</v>
      </c>
      <c r="E122" s="116">
        <f>E123+E124+E125+E126+E127+E128</f>
        <v>0</v>
      </c>
      <c r="F122" s="116">
        <f>F123+F124+F125+F126+F127+F128</f>
        <v>0</v>
      </c>
    </row>
    <row r="123" spans="1:6" ht="15.75" customHeight="1">
      <c r="A123" s="327"/>
      <c r="B123" s="498"/>
      <c r="C123" s="93" t="s">
        <v>0</v>
      </c>
      <c r="D123" s="15"/>
      <c r="E123" s="15"/>
      <c r="F123" s="15"/>
    </row>
    <row r="124" spans="1:6" ht="15.75">
      <c r="A124" s="327"/>
      <c r="B124" s="498"/>
      <c r="C124" s="84" t="s">
        <v>250</v>
      </c>
      <c r="D124" s="15"/>
      <c r="E124" s="15"/>
      <c r="F124" s="15"/>
    </row>
    <row r="125" spans="1:6" ht="15.75">
      <c r="A125" s="327"/>
      <c r="B125" s="498"/>
      <c r="C125" s="84" t="s">
        <v>41</v>
      </c>
      <c r="D125" s="15"/>
      <c r="E125" s="15"/>
      <c r="F125" s="15"/>
    </row>
    <row r="126" spans="1:6" ht="47.25">
      <c r="A126" s="327"/>
      <c r="B126" s="498"/>
      <c r="C126" s="271" t="s">
        <v>267</v>
      </c>
      <c r="D126" s="15"/>
      <c r="E126" s="15"/>
      <c r="F126" s="15"/>
    </row>
    <row r="127" spans="1:6" ht="15.75">
      <c r="A127" s="327"/>
      <c r="B127" s="498"/>
      <c r="C127" s="84" t="s">
        <v>251</v>
      </c>
      <c r="D127" s="15"/>
      <c r="E127" s="15"/>
      <c r="F127" s="15"/>
    </row>
    <row r="128" spans="1:6" ht="15.75">
      <c r="A128" s="328"/>
      <c r="B128" s="499"/>
      <c r="C128" s="84" t="s">
        <v>1</v>
      </c>
      <c r="D128" s="15"/>
      <c r="E128" s="15"/>
      <c r="F128" s="15"/>
    </row>
    <row r="129" spans="1:6" ht="15.75">
      <c r="A129" s="326" t="s">
        <v>143</v>
      </c>
      <c r="B129" s="494" t="s">
        <v>149</v>
      </c>
      <c r="C129" s="270" t="s">
        <v>252</v>
      </c>
      <c r="D129" s="166">
        <f>D130+D131+D132+D133+D134+D135</f>
        <v>0</v>
      </c>
      <c r="E129" s="116">
        <f>E130+E131+E132+E133+E134+E135</f>
        <v>0</v>
      </c>
      <c r="F129" s="116">
        <f>F130+F131+F132+F133+F134+F135</f>
        <v>0</v>
      </c>
    </row>
    <row r="130" spans="1:6" ht="15.75">
      <c r="A130" s="327"/>
      <c r="B130" s="355"/>
      <c r="C130" s="93" t="s">
        <v>0</v>
      </c>
      <c r="D130" s="15"/>
      <c r="E130" s="15"/>
      <c r="F130" s="15"/>
    </row>
    <row r="131" spans="1:6" ht="15.75">
      <c r="A131" s="327"/>
      <c r="B131" s="355"/>
      <c r="C131" s="84" t="s">
        <v>250</v>
      </c>
      <c r="D131" s="15"/>
      <c r="E131" s="15"/>
      <c r="F131" s="15"/>
    </row>
    <row r="132" spans="1:6" ht="15.75">
      <c r="A132" s="327"/>
      <c r="B132" s="355"/>
      <c r="C132" s="84" t="s">
        <v>41</v>
      </c>
      <c r="D132" s="15"/>
      <c r="E132" s="15"/>
      <c r="F132" s="15"/>
    </row>
    <row r="133" spans="1:6" ht="47.25">
      <c r="A133" s="327"/>
      <c r="B133" s="355"/>
      <c r="C133" s="271" t="s">
        <v>267</v>
      </c>
      <c r="D133" s="15"/>
      <c r="E133" s="15"/>
      <c r="F133" s="15"/>
    </row>
    <row r="134" spans="1:6" ht="15.75">
      <c r="A134" s="327"/>
      <c r="B134" s="355"/>
      <c r="C134" s="84" t="s">
        <v>251</v>
      </c>
      <c r="D134" s="15"/>
      <c r="E134" s="15"/>
      <c r="F134" s="15"/>
    </row>
    <row r="135" spans="1:6" ht="15.75">
      <c r="A135" s="328"/>
      <c r="B135" s="315"/>
      <c r="C135" s="84" t="s">
        <v>1</v>
      </c>
      <c r="D135" s="15"/>
      <c r="E135" s="15"/>
      <c r="F135" s="15"/>
    </row>
    <row r="136" spans="1:6" ht="15.75">
      <c r="A136" s="326" t="s">
        <v>144</v>
      </c>
      <c r="B136" s="326" t="s">
        <v>151</v>
      </c>
      <c r="C136" s="270" t="s">
        <v>252</v>
      </c>
      <c r="D136" s="166">
        <f>D137+D138+D139+D140+D141+D142</f>
        <v>33970.199999999997</v>
      </c>
      <c r="E136" s="166">
        <f>E137+E138+E139+E140+E141+E142</f>
        <v>33970.199999999997</v>
      </c>
      <c r="F136" s="166">
        <f>F137+F138+F139+F140+F141+F142</f>
        <v>33970.199999999997</v>
      </c>
    </row>
    <row r="137" spans="1:6" ht="15.75">
      <c r="A137" s="327"/>
      <c r="B137" s="327"/>
      <c r="C137" s="93" t="s">
        <v>0</v>
      </c>
      <c r="D137" s="15"/>
      <c r="E137" s="15"/>
      <c r="F137" s="15"/>
    </row>
    <row r="138" spans="1:6" ht="15.75">
      <c r="A138" s="327"/>
      <c r="B138" s="327"/>
      <c r="C138" s="84" t="s">
        <v>250</v>
      </c>
      <c r="D138" s="15"/>
      <c r="E138" s="15"/>
      <c r="F138" s="15"/>
    </row>
    <row r="139" spans="1:6" ht="15.75">
      <c r="A139" s="327"/>
      <c r="B139" s="327"/>
      <c r="C139" s="84" t="s">
        <v>41</v>
      </c>
      <c r="D139" s="15" t="s">
        <v>507</v>
      </c>
      <c r="E139" s="15" t="s">
        <v>507</v>
      </c>
      <c r="F139" s="15" t="s">
        <v>507</v>
      </c>
    </row>
    <row r="140" spans="1:6" ht="47.25">
      <c r="A140" s="327"/>
      <c r="B140" s="327"/>
      <c r="C140" s="271" t="s">
        <v>267</v>
      </c>
      <c r="D140" s="15" t="s">
        <v>508</v>
      </c>
      <c r="E140" s="15" t="s">
        <v>508</v>
      </c>
      <c r="F140" s="15" t="s">
        <v>508</v>
      </c>
    </row>
    <row r="141" spans="1:6" ht="15.75">
      <c r="A141" s="327"/>
      <c r="B141" s="327"/>
      <c r="C141" s="84" t="s">
        <v>251</v>
      </c>
      <c r="D141" s="15"/>
      <c r="E141" s="15"/>
      <c r="F141" s="15"/>
    </row>
    <row r="142" spans="1:6" ht="15.75">
      <c r="A142" s="328"/>
      <c r="B142" s="328"/>
      <c r="C142" s="84" t="s">
        <v>1</v>
      </c>
      <c r="D142" s="15"/>
      <c r="E142" s="15"/>
      <c r="F142" s="15"/>
    </row>
    <row r="143" spans="1:6" ht="15.75">
      <c r="A143" s="326" t="s">
        <v>147</v>
      </c>
      <c r="B143" s="326" t="s">
        <v>218</v>
      </c>
      <c r="C143" s="270" t="s">
        <v>252</v>
      </c>
      <c r="D143" s="166">
        <f>D144+D145+D146+D147+D148+D149</f>
        <v>0</v>
      </c>
      <c r="E143" s="166">
        <f>E144+E145+E146+E147+E148+E149</f>
        <v>0</v>
      </c>
      <c r="F143" s="166">
        <f>F144+F145+F146+F147+F148+F149</f>
        <v>0</v>
      </c>
    </row>
    <row r="144" spans="1:6" ht="15.75">
      <c r="A144" s="327"/>
      <c r="B144" s="355"/>
      <c r="C144" s="93" t="s">
        <v>0</v>
      </c>
      <c r="D144" s="15"/>
      <c r="E144" s="15"/>
      <c r="F144" s="15"/>
    </row>
    <row r="145" spans="1:6" ht="15.75">
      <c r="A145" s="327"/>
      <c r="B145" s="355"/>
      <c r="C145" s="84" t="s">
        <v>250</v>
      </c>
      <c r="D145" s="15"/>
      <c r="E145" s="15"/>
      <c r="F145" s="15"/>
    </row>
    <row r="146" spans="1:6" ht="15.75">
      <c r="A146" s="327"/>
      <c r="B146" s="355"/>
      <c r="C146" s="84" t="s">
        <v>41</v>
      </c>
      <c r="D146" s="15"/>
      <c r="E146" s="15"/>
      <c r="F146" s="15"/>
    </row>
    <row r="147" spans="1:6" ht="47.25">
      <c r="A147" s="327"/>
      <c r="B147" s="355"/>
      <c r="C147" s="271" t="s">
        <v>267</v>
      </c>
      <c r="D147" s="15"/>
      <c r="E147" s="15"/>
      <c r="F147" s="15"/>
    </row>
    <row r="148" spans="1:6" ht="15.75">
      <c r="A148" s="327"/>
      <c r="B148" s="355"/>
      <c r="C148" s="84" t="s">
        <v>251</v>
      </c>
      <c r="D148" s="15"/>
      <c r="E148" s="15"/>
      <c r="F148" s="15"/>
    </row>
    <row r="149" spans="1:6" ht="15.75">
      <c r="A149" s="328"/>
      <c r="B149" s="315"/>
      <c r="C149" s="84" t="s">
        <v>1</v>
      </c>
      <c r="D149" s="15"/>
      <c r="E149" s="15"/>
      <c r="F149" s="15"/>
    </row>
    <row r="150" spans="1:6" ht="15.75">
      <c r="A150" s="476" t="s">
        <v>148</v>
      </c>
      <c r="B150" s="326" t="s">
        <v>152</v>
      </c>
      <c r="C150" s="270" t="s">
        <v>252</v>
      </c>
      <c r="D150" s="166">
        <f>D151+D152+D153+D154+D155+D156</f>
        <v>0</v>
      </c>
      <c r="E150" s="166">
        <f>E151+E152+E153+E154+E155+E156</f>
        <v>0</v>
      </c>
      <c r="F150" s="166">
        <f>F151+F152+F153+F154+F155+F156</f>
        <v>0</v>
      </c>
    </row>
    <row r="151" spans="1:6" ht="15.75">
      <c r="A151" s="477"/>
      <c r="B151" s="327"/>
      <c r="C151" s="93" t="s">
        <v>0</v>
      </c>
      <c r="D151" s="15"/>
      <c r="E151" s="15"/>
      <c r="F151" s="15"/>
    </row>
    <row r="152" spans="1:6" ht="15.75">
      <c r="A152" s="477"/>
      <c r="B152" s="327"/>
      <c r="C152" s="84" t="s">
        <v>250</v>
      </c>
      <c r="D152" s="15"/>
      <c r="E152" s="15"/>
      <c r="F152" s="15"/>
    </row>
    <row r="153" spans="1:6" ht="15.75">
      <c r="A153" s="477"/>
      <c r="B153" s="327"/>
      <c r="C153" s="84" t="s">
        <v>41</v>
      </c>
      <c r="D153" s="15"/>
      <c r="E153" s="15"/>
      <c r="F153" s="15"/>
    </row>
    <row r="154" spans="1:6" ht="47.25">
      <c r="A154" s="477"/>
      <c r="B154" s="327"/>
      <c r="C154" s="271" t="s">
        <v>267</v>
      </c>
      <c r="D154" s="15"/>
      <c r="E154" s="15"/>
      <c r="F154" s="15"/>
    </row>
    <row r="155" spans="1:6" ht="15.75">
      <c r="A155" s="477"/>
      <c r="B155" s="327"/>
      <c r="C155" s="84" t="s">
        <v>251</v>
      </c>
      <c r="D155" s="15"/>
      <c r="E155" s="15"/>
      <c r="F155" s="15"/>
    </row>
    <row r="156" spans="1:6" ht="15.75">
      <c r="A156" s="478"/>
      <c r="B156" s="315"/>
      <c r="C156" s="84" t="s">
        <v>1</v>
      </c>
      <c r="D156" s="15"/>
      <c r="E156" s="15"/>
      <c r="F156" s="15"/>
    </row>
    <row r="157" spans="1:6" ht="15.75">
      <c r="A157" s="476" t="s">
        <v>150</v>
      </c>
      <c r="B157" s="326" t="s">
        <v>278</v>
      </c>
      <c r="C157" s="270" t="s">
        <v>252</v>
      </c>
      <c r="D157" s="177">
        <f>D158+D159+D160+D161+D162+D163</f>
        <v>0</v>
      </c>
      <c r="E157" s="177">
        <f>E158+E159+E160+E161+E162+E163</f>
        <v>0</v>
      </c>
      <c r="F157" s="177">
        <f>F158+F159+F160+F161+F162+F163</f>
        <v>0</v>
      </c>
    </row>
    <row r="158" spans="1:6" ht="15.75">
      <c r="A158" s="477"/>
      <c r="B158" s="327"/>
      <c r="C158" s="93" t="s">
        <v>0</v>
      </c>
      <c r="D158" s="176"/>
      <c r="E158" s="15"/>
      <c r="F158" s="176"/>
    </row>
    <row r="159" spans="1:6" ht="15.75">
      <c r="A159" s="477"/>
      <c r="B159" s="327"/>
      <c r="C159" s="84" t="s">
        <v>250</v>
      </c>
      <c r="D159" s="176"/>
      <c r="E159" s="15"/>
      <c r="F159" s="176"/>
    </row>
    <row r="160" spans="1:6" ht="15.75">
      <c r="A160" s="477"/>
      <c r="B160" s="327"/>
      <c r="C160" s="84" t="s">
        <v>41</v>
      </c>
      <c r="D160" s="176"/>
      <c r="E160" s="15"/>
      <c r="F160" s="15"/>
    </row>
    <row r="161" spans="1:6" ht="47.25">
      <c r="A161" s="477"/>
      <c r="B161" s="327"/>
      <c r="C161" s="271" t="s">
        <v>267</v>
      </c>
      <c r="D161" s="176"/>
      <c r="E161" s="15"/>
      <c r="F161" s="176"/>
    </row>
    <row r="162" spans="1:6" ht="15.75">
      <c r="A162" s="477"/>
      <c r="B162" s="327"/>
      <c r="C162" s="84" t="s">
        <v>251</v>
      </c>
      <c r="D162" s="176"/>
      <c r="E162" s="15"/>
      <c r="F162" s="176"/>
    </row>
    <row r="163" spans="1:6" ht="15.75">
      <c r="A163" s="478"/>
      <c r="B163" s="328"/>
      <c r="C163" s="84" t="s">
        <v>1</v>
      </c>
      <c r="D163" s="176"/>
      <c r="E163" s="15"/>
      <c r="F163" s="176"/>
    </row>
    <row r="164" spans="1:6" ht="15.75">
      <c r="A164" s="326" t="s">
        <v>284</v>
      </c>
      <c r="B164" s="490" t="s">
        <v>278</v>
      </c>
      <c r="C164" s="270" t="s">
        <v>252</v>
      </c>
      <c r="D164" s="177">
        <f>D165+D166+D167+D168+D169+D170</f>
        <v>0</v>
      </c>
      <c r="E164" s="177">
        <f>E165+E166+E167+E168+E169+E170</f>
        <v>0</v>
      </c>
      <c r="F164" s="177">
        <f>F165+F166+F167+F168+F169+F170</f>
        <v>0</v>
      </c>
    </row>
    <row r="165" spans="1:6" ht="15.75">
      <c r="A165" s="327"/>
      <c r="B165" s="491"/>
      <c r="C165" s="93" t="s">
        <v>0</v>
      </c>
      <c r="D165" s="176"/>
      <c r="E165" s="15"/>
      <c r="F165" s="176"/>
    </row>
    <row r="166" spans="1:6" ht="15.75">
      <c r="A166" s="327"/>
      <c r="B166" s="491"/>
      <c r="C166" s="84" t="s">
        <v>250</v>
      </c>
      <c r="D166" s="176" t="s">
        <v>363</v>
      </c>
      <c r="E166" s="15" t="s">
        <v>363</v>
      </c>
      <c r="F166" s="176" t="s">
        <v>363</v>
      </c>
    </row>
    <row r="167" spans="1:6" ht="15.75">
      <c r="A167" s="327"/>
      <c r="B167" s="491"/>
      <c r="C167" s="84" t="s">
        <v>41</v>
      </c>
      <c r="D167" s="176"/>
      <c r="E167" s="15"/>
      <c r="F167" s="176"/>
    </row>
    <row r="168" spans="1:6" ht="47.25">
      <c r="A168" s="327"/>
      <c r="B168" s="491"/>
      <c r="C168" s="271" t="s">
        <v>267</v>
      </c>
      <c r="D168" s="176"/>
      <c r="E168" s="15"/>
      <c r="F168" s="176"/>
    </row>
    <row r="169" spans="1:6" ht="15.75">
      <c r="A169" s="327"/>
      <c r="B169" s="491"/>
      <c r="C169" s="84" t="s">
        <v>251</v>
      </c>
      <c r="D169" s="176"/>
      <c r="E169" s="15"/>
      <c r="F169" s="176"/>
    </row>
    <row r="170" spans="1:6" ht="15.75">
      <c r="A170" s="406"/>
      <c r="B170" s="492"/>
      <c r="C170" s="84" t="s">
        <v>1</v>
      </c>
      <c r="D170" s="176"/>
      <c r="E170" s="15"/>
      <c r="F170" s="176"/>
    </row>
    <row r="171" spans="1:6" ht="15.75">
      <c r="A171" s="326" t="s">
        <v>285</v>
      </c>
      <c r="B171" s="490" t="s">
        <v>293</v>
      </c>
      <c r="C171" s="270" t="s">
        <v>252</v>
      </c>
      <c r="D171" s="187">
        <f>D172+D173+D174+D175+D176+D177</f>
        <v>0</v>
      </c>
      <c r="E171" s="187">
        <f>E172+E173+E174+E175+E176+E177</f>
        <v>0</v>
      </c>
      <c r="F171" s="240">
        <f>F172+F173+F174+F175+F176+F177</f>
        <v>0</v>
      </c>
    </row>
    <row r="172" spans="1:6" ht="15.75">
      <c r="A172" s="327"/>
      <c r="B172" s="491"/>
      <c r="C172" s="93" t="s">
        <v>0</v>
      </c>
      <c r="D172" s="176"/>
      <c r="E172" s="15"/>
      <c r="F172" s="176"/>
    </row>
    <row r="173" spans="1:6" ht="15.75">
      <c r="A173" s="327"/>
      <c r="B173" s="491"/>
      <c r="C173" s="84" t="s">
        <v>250</v>
      </c>
      <c r="D173" s="176"/>
      <c r="E173" s="15"/>
      <c r="F173" s="176"/>
    </row>
    <row r="174" spans="1:6" ht="15.75">
      <c r="A174" s="327"/>
      <c r="B174" s="491"/>
      <c r="C174" s="84" t="s">
        <v>41</v>
      </c>
      <c r="D174" s="176"/>
      <c r="E174" s="15"/>
      <c r="F174" s="176"/>
    </row>
    <row r="175" spans="1:6" ht="47.25">
      <c r="A175" s="327"/>
      <c r="B175" s="491"/>
      <c r="C175" s="271" t="s">
        <v>267</v>
      </c>
      <c r="D175" s="176"/>
      <c r="E175" s="15"/>
      <c r="F175" s="176"/>
    </row>
    <row r="176" spans="1:6" ht="15.75">
      <c r="A176" s="327"/>
      <c r="B176" s="491"/>
      <c r="C176" s="84" t="s">
        <v>251</v>
      </c>
      <c r="D176" s="176"/>
      <c r="E176" s="15"/>
      <c r="F176" s="176"/>
    </row>
    <row r="177" spans="1:6" ht="15.75">
      <c r="A177" s="406"/>
      <c r="B177" s="492"/>
      <c r="C177" s="84" t="s">
        <v>1</v>
      </c>
      <c r="D177" s="176"/>
      <c r="E177" s="15"/>
      <c r="F177" s="176"/>
    </row>
    <row r="178" spans="1:6" ht="15.75">
      <c r="A178" s="476" t="s">
        <v>286</v>
      </c>
      <c r="B178" s="493" t="s">
        <v>280</v>
      </c>
      <c r="C178" s="270" t="s">
        <v>252</v>
      </c>
      <c r="D178" s="187">
        <f>D179+D180+D181+D182+D183+D184</f>
        <v>0</v>
      </c>
      <c r="E178" s="187">
        <f>E179+E180+E181+E182+E183+E184</f>
        <v>0</v>
      </c>
      <c r="F178" s="240">
        <f>F179+F180+F181+F182+F183+F184</f>
        <v>0</v>
      </c>
    </row>
    <row r="179" spans="1:6" ht="15.75">
      <c r="A179" s="477"/>
      <c r="B179" s="493"/>
      <c r="C179" s="93" t="s">
        <v>0</v>
      </c>
      <c r="D179" s="176"/>
      <c r="E179" s="15"/>
      <c r="F179" s="176"/>
    </row>
    <row r="180" spans="1:6" ht="15.75">
      <c r="A180" s="477"/>
      <c r="B180" s="493"/>
      <c r="C180" s="84" t="s">
        <v>250</v>
      </c>
      <c r="D180" s="176"/>
      <c r="E180" s="15"/>
      <c r="F180" s="176"/>
    </row>
    <row r="181" spans="1:6" ht="15.75">
      <c r="A181" s="477"/>
      <c r="B181" s="493"/>
      <c r="C181" s="84" t="s">
        <v>41</v>
      </c>
      <c r="D181" s="176"/>
      <c r="E181" s="15"/>
      <c r="F181" s="176"/>
    </row>
    <row r="182" spans="1:6" ht="47.25">
      <c r="A182" s="477"/>
      <c r="B182" s="493"/>
      <c r="C182" s="271" t="s">
        <v>267</v>
      </c>
      <c r="D182" s="176"/>
      <c r="E182" s="15"/>
      <c r="F182" s="176"/>
    </row>
    <row r="183" spans="1:6" ht="15.75">
      <c r="A183" s="477"/>
      <c r="B183" s="493"/>
      <c r="C183" s="84" t="s">
        <v>251</v>
      </c>
      <c r="D183" s="176"/>
      <c r="E183" s="15"/>
      <c r="F183" s="176"/>
    </row>
    <row r="184" spans="1:6" ht="15.75">
      <c r="A184" s="478"/>
      <c r="B184" s="493"/>
      <c r="C184" s="84" t="s">
        <v>1</v>
      </c>
      <c r="D184" s="176"/>
      <c r="E184" s="15"/>
      <c r="F184" s="176"/>
    </row>
    <row r="185" spans="1:6" ht="15.75">
      <c r="A185" s="476" t="s">
        <v>287</v>
      </c>
      <c r="B185" s="326" t="s">
        <v>294</v>
      </c>
      <c r="C185" s="270" t="s">
        <v>252</v>
      </c>
      <c r="D185" s="187">
        <f>D186+D187+D188+D189+D190+D191</f>
        <v>0</v>
      </c>
      <c r="E185" s="187">
        <f>E186+E187+E188+E189+E190+E191</f>
        <v>0</v>
      </c>
      <c r="F185" s="240">
        <f>F186+F187+F188+F189+F190+F191</f>
        <v>0</v>
      </c>
    </row>
    <row r="186" spans="1:6" ht="15.75">
      <c r="A186" s="477"/>
      <c r="B186" s="327"/>
      <c r="C186" s="93" t="s">
        <v>0</v>
      </c>
      <c r="D186" s="176"/>
      <c r="E186" s="15"/>
      <c r="F186" s="176"/>
    </row>
    <row r="187" spans="1:6" ht="15.75">
      <c r="A187" s="477"/>
      <c r="B187" s="327"/>
      <c r="C187" s="84" t="s">
        <v>250</v>
      </c>
      <c r="D187" s="176"/>
      <c r="E187" s="15"/>
      <c r="F187" s="176"/>
    </row>
    <row r="188" spans="1:6" ht="15.75">
      <c r="A188" s="477"/>
      <c r="B188" s="327"/>
      <c r="C188" s="84" t="s">
        <v>41</v>
      </c>
      <c r="D188" s="176"/>
      <c r="E188" s="15"/>
      <c r="F188" s="176"/>
    </row>
    <row r="189" spans="1:6" ht="47.25">
      <c r="A189" s="477"/>
      <c r="B189" s="327"/>
      <c r="C189" s="271" t="s">
        <v>267</v>
      </c>
      <c r="D189" s="176"/>
      <c r="E189" s="15"/>
      <c r="F189" s="176"/>
    </row>
    <row r="190" spans="1:6" ht="15.75">
      <c r="A190" s="477"/>
      <c r="B190" s="327"/>
      <c r="C190" s="84" t="s">
        <v>251</v>
      </c>
      <c r="D190" s="176"/>
      <c r="E190" s="15"/>
      <c r="F190" s="176"/>
    </row>
    <row r="191" spans="1:6" ht="15.75">
      <c r="A191" s="478"/>
      <c r="B191" s="328"/>
      <c r="C191" s="84" t="s">
        <v>1</v>
      </c>
      <c r="D191" s="176"/>
      <c r="E191" s="15"/>
      <c r="F191" s="176"/>
    </row>
    <row r="192" spans="1:6" ht="15.75">
      <c r="A192" s="476" t="s">
        <v>288</v>
      </c>
      <c r="B192" s="326" t="s">
        <v>282</v>
      </c>
      <c r="C192" s="270" t="s">
        <v>252</v>
      </c>
      <c r="D192" s="187">
        <f>D193+D194+D195+D196+D197+D198</f>
        <v>0</v>
      </c>
      <c r="E192" s="187">
        <f>E193+E194+E195+E196+E197+E198</f>
        <v>0</v>
      </c>
      <c r="F192" s="240">
        <f>F193+F194+F195+F196+F197+F198</f>
        <v>0</v>
      </c>
    </row>
    <row r="193" spans="1:6" ht="15.75">
      <c r="A193" s="477"/>
      <c r="B193" s="327"/>
      <c r="C193" s="93" t="s">
        <v>0</v>
      </c>
      <c r="D193" s="176"/>
      <c r="E193" s="15"/>
      <c r="F193" s="176"/>
    </row>
    <row r="194" spans="1:6" ht="15.75">
      <c r="A194" s="477"/>
      <c r="B194" s="327"/>
      <c r="C194" s="84" t="s">
        <v>250</v>
      </c>
      <c r="D194" s="176"/>
      <c r="E194" s="15"/>
      <c r="F194" s="176"/>
    </row>
    <row r="195" spans="1:6" ht="15.75">
      <c r="A195" s="477"/>
      <c r="B195" s="327"/>
      <c r="C195" s="84" t="s">
        <v>41</v>
      </c>
      <c r="D195" s="176" t="s">
        <v>363</v>
      </c>
      <c r="E195" s="15" t="s">
        <v>363</v>
      </c>
      <c r="F195" s="176" t="s">
        <v>363</v>
      </c>
    </row>
    <row r="196" spans="1:6" ht="47.25">
      <c r="A196" s="477"/>
      <c r="B196" s="327"/>
      <c r="C196" s="271" t="s">
        <v>267</v>
      </c>
      <c r="D196" s="176"/>
      <c r="E196" s="15"/>
      <c r="F196" s="176"/>
    </row>
    <row r="197" spans="1:6" ht="15.75">
      <c r="A197" s="477"/>
      <c r="B197" s="327"/>
      <c r="C197" s="84" t="s">
        <v>251</v>
      </c>
      <c r="D197" s="176"/>
      <c r="E197" s="15"/>
      <c r="F197" s="176"/>
    </row>
    <row r="198" spans="1:6" ht="15.75">
      <c r="A198" s="478"/>
      <c r="B198" s="328"/>
      <c r="C198" s="84" t="s">
        <v>1</v>
      </c>
      <c r="D198" s="176"/>
      <c r="E198" s="15"/>
      <c r="F198" s="176"/>
    </row>
    <row r="199" spans="1:6" ht="15.75">
      <c r="A199" s="476" t="s">
        <v>289</v>
      </c>
      <c r="B199" s="326" t="s">
        <v>283</v>
      </c>
      <c r="C199" s="270" t="s">
        <v>252</v>
      </c>
      <c r="D199" s="187">
        <f>D200+D201+D202+D203+D204+D205</f>
        <v>0</v>
      </c>
      <c r="E199" s="187">
        <f>E200+E201+E202+E203+E204+E205</f>
        <v>0</v>
      </c>
      <c r="F199" s="240">
        <f>F200+F201+F202+F203+F204+F205</f>
        <v>0</v>
      </c>
    </row>
    <row r="200" spans="1:6" ht="15.75">
      <c r="A200" s="477"/>
      <c r="B200" s="355"/>
      <c r="C200" s="93" t="s">
        <v>0</v>
      </c>
      <c r="D200" s="176"/>
      <c r="E200" s="15"/>
      <c r="F200" s="176"/>
    </row>
    <row r="201" spans="1:6" ht="15.75">
      <c r="A201" s="477"/>
      <c r="B201" s="355"/>
      <c r="C201" s="84" t="s">
        <v>250</v>
      </c>
      <c r="D201" s="176"/>
      <c r="E201" s="15"/>
      <c r="F201" s="176"/>
    </row>
    <row r="202" spans="1:6" ht="15.75">
      <c r="A202" s="477"/>
      <c r="B202" s="355"/>
      <c r="C202" s="84" t="s">
        <v>41</v>
      </c>
      <c r="D202" s="176" t="s">
        <v>363</v>
      </c>
      <c r="E202" s="15" t="s">
        <v>363</v>
      </c>
      <c r="F202" s="176" t="s">
        <v>363</v>
      </c>
    </row>
    <row r="203" spans="1:6" ht="47.25">
      <c r="A203" s="477"/>
      <c r="B203" s="355"/>
      <c r="C203" s="271" t="s">
        <v>267</v>
      </c>
      <c r="D203" s="176"/>
      <c r="E203" s="15"/>
      <c r="F203" s="176"/>
    </row>
    <row r="204" spans="1:6" ht="15.75">
      <c r="A204" s="477"/>
      <c r="B204" s="355"/>
      <c r="C204" s="84" t="s">
        <v>251</v>
      </c>
      <c r="D204" s="176"/>
      <c r="E204" s="15"/>
      <c r="F204" s="176"/>
    </row>
    <row r="205" spans="1:6" ht="15.75">
      <c r="A205" s="478"/>
      <c r="B205" s="315"/>
      <c r="C205" s="84" t="s">
        <v>1</v>
      </c>
      <c r="D205" s="176"/>
      <c r="E205" s="15"/>
      <c r="F205" s="176"/>
    </row>
    <row r="206" spans="1:6" ht="15.75">
      <c r="A206" s="476" t="s">
        <v>306</v>
      </c>
      <c r="B206" s="326" t="s">
        <v>307</v>
      </c>
      <c r="C206" s="270" t="s">
        <v>252</v>
      </c>
      <c r="D206" s="187">
        <f>D207+D208+D209+D210+D211+D212</f>
        <v>172</v>
      </c>
      <c r="E206" s="187">
        <f>E207+E208+E209+E210+E211+E212</f>
        <v>172</v>
      </c>
      <c r="F206" s="187">
        <f>F207+F208+F209+F210+F211+F212</f>
        <v>172</v>
      </c>
    </row>
    <row r="207" spans="1:6" ht="15.75">
      <c r="A207" s="477"/>
      <c r="B207" s="327"/>
      <c r="C207" s="93" t="s">
        <v>0</v>
      </c>
      <c r="D207" s="15"/>
      <c r="E207" s="15"/>
      <c r="F207" s="15"/>
    </row>
    <row r="208" spans="1:6" ht="15.75">
      <c r="A208" s="477"/>
      <c r="B208" s="327"/>
      <c r="C208" s="84" t="s">
        <v>250</v>
      </c>
      <c r="D208" s="15"/>
      <c r="E208" s="15"/>
      <c r="F208" s="15"/>
    </row>
    <row r="209" spans="1:9" ht="15.75">
      <c r="A209" s="477"/>
      <c r="B209" s="327"/>
      <c r="C209" s="84" t="s">
        <v>41</v>
      </c>
      <c r="D209" s="15" t="s">
        <v>509</v>
      </c>
      <c r="E209" s="15" t="s">
        <v>509</v>
      </c>
      <c r="F209" s="15" t="s">
        <v>509</v>
      </c>
    </row>
    <row r="210" spans="1:9" ht="47.25">
      <c r="A210" s="477"/>
      <c r="B210" s="327"/>
      <c r="C210" s="271" t="s">
        <v>267</v>
      </c>
      <c r="D210" s="15"/>
      <c r="E210" s="15"/>
      <c r="F210" s="15"/>
    </row>
    <row r="211" spans="1:9" ht="15.75">
      <c r="A211" s="477"/>
      <c r="B211" s="327"/>
      <c r="C211" s="84" t="s">
        <v>251</v>
      </c>
      <c r="D211" s="15"/>
      <c r="E211" s="15"/>
      <c r="F211" s="15"/>
    </row>
    <row r="212" spans="1:9" ht="15.75">
      <c r="A212" s="478"/>
      <c r="B212" s="328"/>
      <c r="C212" s="84" t="s">
        <v>1</v>
      </c>
      <c r="D212" s="15"/>
      <c r="E212" s="15"/>
      <c r="F212" s="15"/>
    </row>
    <row r="213" spans="1:9" ht="15.75">
      <c r="A213" s="476" t="s">
        <v>308</v>
      </c>
      <c r="B213" s="326" t="s">
        <v>309</v>
      </c>
      <c r="C213" s="270" t="s">
        <v>252</v>
      </c>
      <c r="D213" s="15"/>
      <c r="E213" s="15"/>
      <c r="F213" s="15"/>
    </row>
    <row r="214" spans="1:9" ht="15.75">
      <c r="A214" s="477"/>
      <c r="B214" s="355"/>
      <c r="C214" s="93" t="s">
        <v>0</v>
      </c>
      <c r="D214" s="15"/>
      <c r="E214" s="15"/>
      <c r="F214" s="15"/>
    </row>
    <row r="215" spans="1:9" ht="15.75">
      <c r="A215" s="477"/>
      <c r="B215" s="355"/>
      <c r="C215" s="84" t="s">
        <v>250</v>
      </c>
      <c r="D215" s="15"/>
      <c r="E215" s="15"/>
      <c r="F215" s="15"/>
    </row>
    <row r="216" spans="1:9" ht="15.75">
      <c r="A216" s="477"/>
      <c r="B216" s="355"/>
      <c r="C216" s="84" t="s">
        <v>41</v>
      </c>
      <c r="D216" s="15"/>
      <c r="E216" s="15"/>
      <c r="F216" s="15"/>
    </row>
    <row r="217" spans="1:9" ht="47.25">
      <c r="A217" s="477"/>
      <c r="B217" s="355"/>
      <c r="C217" s="271" t="s">
        <v>267</v>
      </c>
      <c r="D217" s="15"/>
      <c r="E217" s="15"/>
      <c r="F217" s="15"/>
    </row>
    <row r="218" spans="1:9" ht="15.75">
      <c r="A218" s="477"/>
      <c r="B218" s="355"/>
      <c r="C218" s="84" t="s">
        <v>251</v>
      </c>
      <c r="D218" s="15"/>
      <c r="E218" s="15"/>
      <c r="F218" s="15"/>
    </row>
    <row r="219" spans="1:9" ht="15.75">
      <c r="A219" s="478"/>
      <c r="B219" s="315"/>
      <c r="C219" s="84" t="s">
        <v>1</v>
      </c>
      <c r="D219" s="15"/>
      <c r="E219" s="15"/>
      <c r="F219" s="15"/>
    </row>
    <row r="220" spans="1:9" ht="15.75">
      <c r="A220" s="469" t="s">
        <v>352</v>
      </c>
      <c r="B220" s="474" t="s">
        <v>353</v>
      </c>
      <c r="C220" s="272" t="s">
        <v>252</v>
      </c>
      <c r="D220" s="263">
        <f>D221+D222+D223+D224+D225+D226</f>
        <v>0</v>
      </c>
      <c r="E220" s="263">
        <f t="shared" ref="E220:F220" si="7">E221+E222+E223+E224+E225+E226</f>
        <v>0</v>
      </c>
      <c r="F220" s="263">
        <f t="shared" si="7"/>
        <v>0</v>
      </c>
      <c r="I220" s="46"/>
    </row>
    <row r="221" spans="1:9" ht="15.75">
      <c r="A221" s="472"/>
      <c r="B221" s="475"/>
      <c r="C221" s="273" t="s">
        <v>0</v>
      </c>
      <c r="D221" s="257" t="s">
        <v>363</v>
      </c>
      <c r="E221" s="258">
        <v>0</v>
      </c>
      <c r="F221" s="257" t="s">
        <v>363</v>
      </c>
      <c r="G221" t="s">
        <v>510</v>
      </c>
      <c r="I221" s="46"/>
    </row>
    <row r="222" spans="1:9" ht="15.75">
      <c r="A222" s="472"/>
      <c r="B222" s="475"/>
      <c r="C222" s="84" t="s">
        <v>250</v>
      </c>
      <c r="D222" s="21"/>
      <c r="E222" s="259"/>
      <c r="F222" s="21"/>
      <c r="I222" s="46"/>
    </row>
    <row r="223" spans="1:9" ht="15.75">
      <c r="A223" s="472"/>
      <c r="B223" s="475"/>
      <c r="C223" s="84" t="s">
        <v>41</v>
      </c>
      <c r="D223" s="21"/>
      <c r="E223" s="259"/>
      <c r="F223" s="21"/>
      <c r="I223" s="46"/>
    </row>
    <row r="224" spans="1:9" ht="47.25">
      <c r="A224" s="472"/>
      <c r="B224" s="475"/>
      <c r="C224" s="274" t="s">
        <v>267</v>
      </c>
      <c r="D224" s="257"/>
      <c r="E224" s="259"/>
      <c r="F224" s="257"/>
      <c r="I224" s="46"/>
    </row>
    <row r="225" spans="1:6" ht="15.75">
      <c r="A225" s="472"/>
      <c r="B225" s="473"/>
      <c r="C225" s="275" t="s">
        <v>251</v>
      </c>
      <c r="D225" s="260"/>
      <c r="E225" s="260"/>
      <c r="F225" s="260"/>
    </row>
    <row r="226" spans="1:6" ht="15.75">
      <c r="A226" s="473"/>
      <c r="B226" s="479" t="s">
        <v>379</v>
      </c>
      <c r="C226" s="84" t="s">
        <v>1</v>
      </c>
      <c r="D226" s="261"/>
      <c r="E226" s="261"/>
      <c r="F226" s="261"/>
    </row>
    <row r="227" spans="1:6" ht="37.5" customHeight="1">
      <c r="A227" s="469" t="s">
        <v>392</v>
      </c>
      <c r="B227" s="480"/>
      <c r="C227" s="272" t="s">
        <v>252</v>
      </c>
      <c r="D227" s="258">
        <f>D228+D229+D230+D231+D232</f>
        <v>0</v>
      </c>
      <c r="E227" s="258">
        <f t="shared" ref="E227:F227" si="8">E228+E229+E230+E231+E232</f>
        <v>0</v>
      </c>
      <c r="F227" s="258">
        <f t="shared" si="8"/>
        <v>0</v>
      </c>
    </row>
    <row r="228" spans="1:6" ht="15.75">
      <c r="A228" s="482"/>
      <c r="B228" s="480"/>
      <c r="C228" s="273" t="s">
        <v>0</v>
      </c>
      <c r="D228" s="258"/>
      <c r="E228" s="258"/>
      <c r="F228" s="258"/>
    </row>
    <row r="229" spans="1:6" ht="15.75">
      <c r="A229" s="482"/>
      <c r="B229" s="480"/>
      <c r="C229" s="84" t="s">
        <v>250</v>
      </c>
      <c r="D229" s="258"/>
      <c r="E229" s="258"/>
      <c r="F229" s="258"/>
    </row>
    <row r="230" spans="1:6" ht="15.75">
      <c r="A230" s="482"/>
      <c r="B230" s="480"/>
      <c r="C230" s="84" t="s">
        <v>41</v>
      </c>
      <c r="D230" s="258"/>
      <c r="E230" s="258"/>
      <c r="F230" s="258"/>
    </row>
    <row r="231" spans="1:6" ht="47.25">
      <c r="A231" s="482"/>
      <c r="B231" s="480"/>
      <c r="C231" s="274" t="s">
        <v>267</v>
      </c>
      <c r="D231" s="258"/>
      <c r="E231" s="258"/>
      <c r="F231" s="258"/>
    </row>
    <row r="232" spans="1:6" ht="15.75">
      <c r="A232" s="483"/>
      <c r="B232" s="481"/>
      <c r="C232" s="84" t="s">
        <v>251</v>
      </c>
      <c r="D232" s="258"/>
      <c r="E232" s="258"/>
      <c r="F232" s="258"/>
    </row>
    <row r="233" spans="1:6" ht="15.75">
      <c r="A233" s="487" t="s">
        <v>397</v>
      </c>
      <c r="B233" s="484" t="s">
        <v>381</v>
      </c>
      <c r="C233" s="272" t="s">
        <v>252</v>
      </c>
      <c r="D233" s="258">
        <f>D234+D235+D236+D237+D238</f>
        <v>0</v>
      </c>
      <c r="E233" s="258">
        <f t="shared" ref="E233:F233" si="9">E234+E235+E236+E237+E238</f>
        <v>0</v>
      </c>
      <c r="F233" s="258">
        <f t="shared" si="9"/>
        <v>0</v>
      </c>
    </row>
    <row r="234" spans="1:6" ht="15.75">
      <c r="A234" s="488"/>
      <c r="B234" s="485"/>
      <c r="C234" s="273" t="s">
        <v>0</v>
      </c>
      <c r="D234" s="258"/>
      <c r="E234" s="258"/>
      <c r="F234" s="258"/>
    </row>
    <row r="235" spans="1:6" ht="15.75">
      <c r="A235" s="488"/>
      <c r="B235" s="485"/>
      <c r="C235" s="84" t="s">
        <v>250</v>
      </c>
      <c r="D235" s="258"/>
      <c r="E235" s="258">
        <v>0</v>
      </c>
      <c r="F235" s="258">
        <v>0</v>
      </c>
    </row>
    <row r="236" spans="1:6" ht="15.75">
      <c r="A236" s="488"/>
      <c r="B236" s="485"/>
      <c r="C236" s="84" t="s">
        <v>41</v>
      </c>
      <c r="D236" s="258"/>
      <c r="E236" s="258"/>
      <c r="F236" s="258"/>
    </row>
    <row r="237" spans="1:6" ht="47.25">
      <c r="A237" s="488"/>
      <c r="B237" s="485"/>
      <c r="C237" s="274" t="s">
        <v>267</v>
      </c>
      <c r="D237" s="258"/>
      <c r="E237" s="258"/>
      <c r="F237" s="258"/>
    </row>
    <row r="238" spans="1:6" ht="15.75">
      <c r="A238" s="489"/>
      <c r="B238" s="486"/>
      <c r="C238" s="84" t="s">
        <v>251</v>
      </c>
      <c r="D238" s="258"/>
      <c r="E238" s="258"/>
      <c r="F238" s="258"/>
    </row>
    <row r="239" spans="1:6" ht="15.75">
      <c r="A239" s="469" t="s">
        <v>398</v>
      </c>
      <c r="B239" s="466" t="s">
        <v>395</v>
      </c>
      <c r="C239" s="272" t="s">
        <v>252</v>
      </c>
      <c r="D239" s="262">
        <f>D240+D241+D242+D243+D244</f>
        <v>0</v>
      </c>
      <c r="E239" s="262">
        <f>E240+E241+E242+E243+E244</f>
        <v>0</v>
      </c>
      <c r="F239" s="262">
        <f>F240+F241+F242+F243+F244</f>
        <v>0</v>
      </c>
    </row>
    <row r="240" spans="1:6" ht="15.75">
      <c r="A240" s="470"/>
      <c r="B240" s="467"/>
      <c r="C240" s="273" t="s">
        <v>0</v>
      </c>
      <c r="D240" s="258"/>
      <c r="E240" s="258"/>
      <c r="F240" s="258"/>
    </row>
    <row r="241" spans="1:6" ht="15.75">
      <c r="A241" s="470"/>
      <c r="B241" s="467"/>
      <c r="C241" s="84" t="s">
        <v>250</v>
      </c>
      <c r="D241" s="258">
        <v>0</v>
      </c>
      <c r="E241" s="258">
        <v>0</v>
      </c>
      <c r="F241" s="258">
        <v>0</v>
      </c>
    </row>
    <row r="242" spans="1:6" ht="15.75">
      <c r="A242" s="470"/>
      <c r="B242" s="467"/>
      <c r="C242" s="84" t="s">
        <v>41</v>
      </c>
      <c r="D242" s="258">
        <v>0</v>
      </c>
      <c r="E242" s="258">
        <v>0</v>
      </c>
      <c r="F242" s="258">
        <v>0</v>
      </c>
    </row>
    <row r="243" spans="1:6" ht="47.25">
      <c r="A243" s="470"/>
      <c r="B243" s="467"/>
      <c r="C243" s="274" t="s">
        <v>267</v>
      </c>
      <c r="D243" s="258"/>
      <c r="E243" s="258"/>
      <c r="F243" s="258"/>
    </row>
    <row r="244" spans="1:6" ht="15.75">
      <c r="A244" s="471"/>
      <c r="B244" s="468"/>
      <c r="C244" s="84" t="s">
        <v>251</v>
      </c>
      <c r="D244" s="258"/>
      <c r="E244" s="258"/>
      <c r="F244" s="258"/>
    </row>
    <row r="245" spans="1:6" ht="12.75" customHeight="1">
      <c r="A245" s="518" t="s">
        <v>424</v>
      </c>
      <c r="B245" s="516" t="s">
        <v>422</v>
      </c>
      <c r="C245" s="272" t="s">
        <v>252</v>
      </c>
      <c r="D245" s="262">
        <f>D246+D247+D248+D249+D250</f>
        <v>0</v>
      </c>
      <c r="E245" s="262">
        <f t="shared" ref="E245:F245" si="10">E246+E247+E248+E249+E250</f>
        <v>0</v>
      </c>
      <c r="F245" s="262">
        <f t="shared" si="10"/>
        <v>0</v>
      </c>
    </row>
    <row r="246" spans="1:6" ht="12.75" customHeight="1">
      <c r="A246" s="519"/>
      <c r="B246" s="517"/>
      <c r="C246" s="273" t="s">
        <v>0</v>
      </c>
      <c r="D246" s="258"/>
      <c r="E246" s="258"/>
      <c r="F246" s="258"/>
    </row>
    <row r="247" spans="1:6" ht="12.75" customHeight="1">
      <c r="A247" s="519"/>
      <c r="B247" s="517"/>
      <c r="C247" s="84" t="s">
        <v>250</v>
      </c>
      <c r="D247" s="258"/>
      <c r="E247" s="258"/>
      <c r="F247" s="258"/>
    </row>
    <row r="248" spans="1:6" ht="12.75" customHeight="1">
      <c r="A248" s="519"/>
      <c r="B248" s="517"/>
      <c r="C248" s="84" t="s">
        <v>41</v>
      </c>
      <c r="D248" s="258"/>
      <c r="E248" s="258"/>
      <c r="F248" s="258"/>
    </row>
    <row r="249" spans="1:6" ht="47.25">
      <c r="A249" s="519"/>
      <c r="B249" s="517"/>
      <c r="C249" s="274" t="s">
        <v>267</v>
      </c>
      <c r="D249" s="258"/>
      <c r="E249" s="258"/>
      <c r="F249" s="258"/>
    </row>
    <row r="250" spans="1:6" ht="12.75" customHeight="1">
      <c r="A250" s="519"/>
      <c r="B250" s="517"/>
      <c r="C250" s="84" t="s">
        <v>251</v>
      </c>
      <c r="D250" s="258"/>
      <c r="E250" s="258"/>
      <c r="F250" s="258"/>
    </row>
    <row r="251" spans="1:6" ht="15.75">
      <c r="A251" s="520" t="s">
        <v>425</v>
      </c>
      <c r="B251" s="520" t="s">
        <v>426</v>
      </c>
      <c r="C251" s="272" t="s">
        <v>252</v>
      </c>
      <c r="D251" s="266">
        <f>D252+D253+D254+D255+D256</f>
        <v>12896.2</v>
      </c>
      <c r="E251" s="266">
        <f t="shared" ref="E251:F251" si="11">E252+E253+E254+E255+E256</f>
        <v>12766</v>
      </c>
      <c r="F251" s="266">
        <f t="shared" si="11"/>
        <v>12766</v>
      </c>
    </row>
    <row r="252" spans="1:6" ht="15.75">
      <c r="A252" s="514"/>
      <c r="B252" s="514"/>
      <c r="C252" s="273" t="s">
        <v>0</v>
      </c>
      <c r="D252" s="265"/>
      <c r="E252" s="265"/>
      <c r="F252" s="265"/>
    </row>
    <row r="253" spans="1:6" ht="15.75">
      <c r="A253" s="514"/>
      <c r="B253" s="514"/>
      <c r="C253" s="84" t="s">
        <v>250</v>
      </c>
      <c r="D253" s="265">
        <v>11097.5</v>
      </c>
      <c r="E253" s="265">
        <v>10967.3</v>
      </c>
      <c r="F253" s="265">
        <v>10967.3</v>
      </c>
    </row>
    <row r="254" spans="1:6" ht="15.75">
      <c r="A254" s="514"/>
      <c r="B254" s="514"/>
      <c r="C254" s="84" t="s">
        <v>41</v>
      </c>
      <c r="D254" s="265">
        <v>1798.7</v>
      </c>
      <c r="E254" s="265">
        <v>1798.7</v>
      </c>
      <c r="F254" s="265">
        <v>1798.7</v>
      </c>
    </row>
    <row r="255" spans="1:6" ht="47.25">
      <c r="A255" s="514"/>
      <c r="B255" s="514"/>
      <c r="C255" s="274" t="s">
        <v>267</v>
      </c>
      <c r="D255" s="265"/>
      <c r="E255" s="265"/>
      <c r="F255" s="265"/>
    </row>
    <row r="256" spans="1:6" ht="15.75">
      <c r="A256" s="515"/>
      <c r="B256" s="515"/>
      <c r="C256" s="84" t="s">
        <v>251</v>
      </c>
      <c r="D256" s="265"/>
      <c r="E256" s="265"/>
      <c r="F256" s="265"/>
    </row>
    <row r="257" spans="1:6" ht="15.75">
      <c r="A257" s="513" t="s">
        <v>427</v>
      </c>
      <c r="B257" s="513" t="s">
        <v>428</v>
      </c>
      <c r="C257" s="272" t="s">
        <v>252</v>
      </c>
      <c r="D257" s="267">
        <f>D258+D259+D260+D261+D262</f>
        <v>0</v>
      </c>
      <c r="E257" s="267">
        <f t="shared" ref="E257:F257" si="12">E258+E259+E260+E261+E262</f>
        <v>0</v>
      </c>
      <c r="F257" s="267">
        <f t="shared" si="12"/>
        <v>0</v>
      </c>
    </row>
    <row r="258" spans="1:6" ht="15.75">
      <c r="A258" s="514"/>
      <c r="B258" s="514"/>
      <c r="C258" s="273" t="s">
        <v>0</v>
      </c>
      <c r="D258" s="265"/>
      <c r="E258" s="265"/>
      <c r="F258" s="265"/>
    </row>
    <row r="259" spans="1:6" ht="15.75">
      <c r="A259" s="514"/>
      <c r="B259" s="514"/>
      <c r="C259" s="84" t="s">
        <v>250</v>
      </c>
      <c r="D259" s="265"/>
      <c r="E259" s="265"/>
      <c r="F259" s="265"/>
    </row>
    <row r="260" spans="1:6" ht="15.75">
      <c r="A260" s="514"/>
      <c r="B260" s="514"/>
      <c r="C260" s="84" t="s">
        <v>41</v>
      </c>
      <c r="D260" s="265"/>
      <c r="E260" s="265"/>
      <c r="F260" s="265"/>
    </row>
    <row r="261" spans="1:6" ht="47.25">
      <c r="A261" s="514"/>
      <c r="B261" s="514"/>
      <c r="C261" s="274" t="s">
        <v>267</v>
      </c>
      <c r="D261" s="265"/>
      <c r="E261" s="265"/>
      <c r="F261" s="265"/>
    </row>
    <row r="262" spans="1:6" ht="15.75">
      <c r="A262" s="515"/>
      <c r="B262" s="515"/>
      <c r="C262" s="84" t="s">
        <v>251</v>
      </c>
      <c r="D262" s="265"/>
      <c r="E262" s="265"/>
      <c r="F262" s="265"/>
    </row>
    <row r="263" spans="1:6" ht="15.75">
      <c r="A263" s="513" t="s">
        <v>429</v>
      </c>
      <c r="B263" s="513" t="s">
        <v>430</v>
      </c>
      <c r="C263" s="272" t="s">
        <v>252</v>
      </c>
      <c r="D263" s="269">
        <f>D264+D265+D266+D267+D268</f>
        <v>17059.7</v>
      </c>
      <c r="E263" s="269">
        <f t="shared" ref="E263:F263" si="13">E264+E265+E266+E267+E268</f>
        <v>16760.8</v>
      </c>
      <c r="F263" s="269">
        <f t="shared" si="13"/>
        <v>16760.8</v>
      </c>
    </row>
    <row r="264" spans="1:6" ht="15.75">
      <c r="A264" s="514"/>
      <c r="B264" s="514"/>
      <c r="C264" s="273" t="s">
        <v>0</v>
      </c>
      <c r="D264" s="268"/>
      <c r="E264" s="268"/>
      <c r="F264" s="268"/>
    </row>
    <row r="265" spans="1:6" ht="15.75">
      <c r="A265" s="514"/>
      <c r="B265" s="514"/>
      <c r="C265" s="84" t="s">
        <v>250</v>
      </c>
      <c r="D265" s="268">
        <v>16741.2</v>
      </c>
      <c r="E265" s="268">
        <v>16442.3</v>
      </c>
      <c r="F265" s="268">
        <v>16442.3</v>
      </c>
    </row>
    <row r="266" spans="1:6" ht="15.75">
      <c r="A266" s="514"/>
      <c r="B266" s="514"/>
      <c r="C266" s="84" t="s">
        <v>41</v>
      </c>
      <c r="D266" s="268">
        <v>318.5</v>
      </c>
      <c r="E266" s="268">
        <v>318.5</v>
      </c>
      <c r="F266" s="268">
        <v>318.5</v>
      </c>
    </row>
    <row r="267" spans="1:6" ht="47.25">
      <c r="A267" s="514"/>
      <c r="B267" s="514"/>
      <c r="C267" s="274" t="s">
        <v>267</v>
      </c>
      <c r="D267" s="268"/>
      <c r="E267" s="268"/>
      <c r="F267" s="268"/>
    </row>
    <row r="268" spans="1:6" ht="15.75">
      <c r="A268" s="515"/>
      <c r="B268" s="515"/>
      <c r="C268" s="84" t="s">
        <v>251</v>
      </c>
      <c r="D268" s="268"/>
      <c r="E268" s="268"/>
      <c r="F268" s="268"/>
    </row>
    <row r="269" spans="1:6">
      <c r="A269" s="264"/>
      <c r="B269" s="264"/>
      <c r="C269" s="264"/>
      <c r="D269" s="264"/>
      <c r="E269" s="264"/>
      <c r="F269" s="264"/>
    </row>
    <row r="270" spans="1:6">
      <c r="A270" s="264"/>
      <c r="B270" s="264"/>
      <c r="C270" s="264"/>
      <c r="D270" s="264"/>
      <c r="E270" s="264"/>
      <c r="F270" s="264"/>
    </row>
    <row r="271" spans="1:6">
      <c r="A271" s="264"/>
      <c r="B271" s="264"/>
      <c r="C271" s="264"/>
      <c r="D271" s="264"/>
      <c r="E271" s="264"/>
      <c r="F271" s="264"/>
    </row>
    <row r="272" spans="1:6">
      <c r="A272" s="264"/>
      <c r="B272" s="264"/>
      <c r="C272" s="264"/>
      <c r="D272" s="264"/>
      <c r="E272" s="264"/>
      <c r="F272" s="264"/>
    </row>
    <row r="273" spans="1:6">
      <c r="A273" s="264"/>
      <c r="B273" s="264"/>
      <c r="C273" s="264"/>
      <c r="D273" s="264"/>
      <c r="E273" s="264"/>
      <c r="F273" s="264"/>
    </row>
    <row r="274" spans="1:6">
      <c r="A274" s="264"/>
      <c r="B274" s="264"/>
      <c r="C274" s="264"/>
      <c r="D274" s="264"/>
      <c r="E274" s="264"/>
      <c r="F274" s="264"/>
    </row>
    <row r="275" spans="1:6">
      <c r="A275" s="264"/>
      <c r="B275" s="264"/>
      <c r="C275" s="264"/>
      <c r="D275" s="264"/>
      <c r="E275" s="264"/>
      <c r="F275" s="264"/>
    </row>
    <row r="276" spans="1:6">
      <c r="A276" s="264"/>
      <c r="B276" s="264"/>
      <c r="C276" s="264"/>
      <c r="D276" s="264"/>
      <c r="E276" s="264"/>
      <c r="F276" s="264"/>
    </row>
    <row r="277" spans="1:6">
      <c r="A277" s="264"/>
      <c r="B277" s="264"/>
      <c r="C277" s="264"/>
      <c r="D277" s="264"/>
      <c r="E277" s="264"/>
      <c r="F277" s="264"/>
    </row>
    <row r="278" spans="1:6">
      <c r="A278" s="264"/>
      <c r="B278" s="264"/>
      <c r="C278" s="264"/>
      <c r="D278" s="264"/>
      <c r="E278" s="264"/>
      <c r="F278" s="264"/>
    </row>
    <row r="279" spans="1:6">
      <c r="A279" s="264"/>
      <c r="B279" s="264"/>
      <c r="C279" s="264"/>
      <c r="D279" s="264"/>
      <c r="E279" s="264"/>
      <c r="F279" s="264"/>
    </row>
    <row r="280" spans="1:6">
      <c r="A280" s="264"/>
      <c r="B280" s="264"/>
      <c r="C280" s="264"/>
      <c r="D280" s="264"/>
      <c r="E280" s="264"/>
      <c r="F280" s="264"/>
    </row>
    <row r="281" spans="1:6">
      <c r="A281" s="264"/>
      <c r="B281" s="264"/>
      <c r="C281" s="264"/>
      <c r="D281" s="264"/>
      <c r="E281" s="264"/>
      <c r="F281" s="264"/>
    </row>
    <row r="282" spans="1:6">
      <c r="A282" s="264"/>
      <c r="B282" s="264"/>
      <c r="C282" s="264"/>
      <c r="D282" s="264"/>
      <c r="E282" s="264"/>
      <c r="F282" s="264"/>
    </row>
    <row r="283" spans="1:6">
      <c r="A283" s="264"/>
      <c r="B283" s="264"/>
      <c r="C283" s="264"/>
      <c r="D283" s="264"/>
      <c r="E283" s="264"/>
      <c r="F283" s="264"/>
    </row>
    <row r="284" spans="1:6">
      <c r="A284" s="264"/>
      <c r="B284" s="264"/>
      <c r="C284" s="264"/>
      <c r="D284" s="264"/>
      <c r="E284" s="264"/>
      <c r="F284" s="264"/>
    </row>
    <row r="285" spans="1:6">
      <c r="A285" s="264"/>
      <c r="B285" s="264"/>
      <c r="C285" s="264"/>
      <c r="D285" s="264"/>
      <c r="E285" s="264"/>
      <c r="F285" s="264"/>
    </row>
    <row r="286" spans="1:6">
      <c r="A286" s="264"/>
      <c r="B286" s="264"/>
      <c r="C286" s="264"/>
      <c r="D286" s="264"/>
      <c r="E286" s="264"/>
      <c r="F286" s="264"/>
    </row>
    <row r="287" spans="1:6">
      <c r="A287" s="264"/>
      <c r="B287" s="264"/>
      <c r="C287" s="264"/>
      <c r="D287" s="264"/>
      <c r="E287" s="264"/>
      <c r="F287" s="264"/>
    </row>
    <row r="288" spans="1:6">
      <c r="A288" s="264"/>
      <c r="B288" s="264"/>
      <c r="C288" s="264"/>
      <c r="D288" s="264"/>
      <c r="E288" s="264"/>
      <c r="F288" s="264"/>
    </row>
    <row r="289" spans="1:6">
      <c r="A289" s="264"/>
      <c r="B289" s="264"/>
      <c r="C289" s="264"/>
      <c r="D289" s="264"/>
      <c r="E289" s="264"/>
      <c r="F289" s="264"/>
    </row>
    <row r="290" spans="1:6">
      <c r="A290" s="264"/>
      <c r="B290" s="264"/>
      <c r="C290" s="264"/>
      <c r="D290" s="264"/>
      <c r="E290" s="264"/>
      <c r="F290" s="264"/>
    </row>
    <row r="291" spans="1:6">
      <c r="A291" s="264"/>
      <c r="B291" s="264"/>
      <c r="C291" s="264"/>
      <c r="D291" s="264"/>
      <c r="E291" s="264"/>
      <c r="F291" s="264"/>
    </row>
    <row r="292" spans="1:6">
      <c r="A292" s="264"/>
      <c r="B292" s="264"/>
      <c r="C292" s="264"/>
      <c r="D292" s="264"/>
      <c r="E292" s="264"/>
      <c r="F292" s="264"/>
    </row>
    <row r="293" spans="1:6">
      <c r="A293" s="264"/>
      <c r="B293" s="264"/>
      <c r="C293" s="264"/>
      <c r="D293" s="264"/>
      <c r="E293" s="264"/>
      <c r="F293" s="264"/>
    </row>
    <row r="294" spans="1:6">
      <c r="A294" s="264"/>
      <c r="B294" s="264"/>
      <c r="C294" s="264"/>
      <c r="D294" s="264"/>
      <c r="E294" s="264"/>
      <c r="F294" s="264"/>
    </row>
    <row r="295" spans="1:6">
      <c r="A295" s="264"/>
      <c r="B295" s="264"/>
      <c r="C295" s="264"/>
      <c r="D295" s="264"/>
      <c r="E295" s="264"/>
      <c r="F295" s="264"/>
    </row>
    <row r="296" spans="1:6">
      <c r="A296" s="264"/>
      <c r="B296" s="264"/>
      <c r="C296" s="264"/>
      <c r="D296" s="264"/>
      <c r="E296" s="264"/>
      <c r="F296" s="264"/>
    </row>
    <row r="297" spans="1:6">
      <c r="A297" s="264"/>
      <c r="B297" s="264"/>
      <c r="C297" s="264"/>
      <c r="D297" s="264"/>
      <c r="E297" s="264"/>
      <c r="F297" s="264"/>
    </row>
    <row r="298" spans="1:6">
      <c r="A298" s="264"/>
      <c r="B298" s="264"/>
      <c r="C298" s="264"/>
      <c r="D298" s="264"/>
      <c r="E298" s="264"/>
      <c r="F298" s="264"/>
    </row>
    <row r="299" spans="1:6">
      <c r="A299" s="264"/>
      <c r="B299" s="264"/>
      <c r="C299" s="264"/>
      <c r="D299" s="264"/>
      <c r="E299" s="264"/>
      <c r="F299" s="264"/>
    </row>
    <row r="300" spans="1:6">
      <c r="A300" s="264"/>
      <c r="B300" s="264"/>
      <c r="C300" s="264"/>
      <c r="D300" s="264"/>
      <c r="E300" s="264"/>
      <c r="F300" s="264"/>
    </row>
    <row r="301" spans="1:6">
      <c r="A301" s="264"/>
      <c r="B301" s="264"/>
      <c r="C301" s="264"/>
      <c r="D301" s="264"/>
      <c r="E301" s="264"/>
      <c r="F301" s="264"/>
    </row>
  </sheetData>
  <mergeCells count="78">
    <mergeCell ref="B263:B268"/>
    <mergeCell ref="A263:A268"/>
    <mergeCell ref="B245:B250"/>
    <mergeCell ref="A245:A250"/>
    <mergeCell ref="B251:B256"/>
    <mergeCell ref="A251:A256"/>
    <mergeCell ref="B257:B262"/>
    <mergeCell ref="A257:A262"/>
    <mergeCell ref="A24:A30"/>
    <mergeCell ref="B24:B30"/>
    <mergeCell ref="B66:B72"/>
    <mergeCell ref="A87:A93"/>
    <mergeCell ref="B45:B51"/>
    <mergeCell ref="A73:A79"/>
    <mergeCell ref="B52:B58"/>
    <mergeCell ref="A59:A65"/>
    <mergeCell ref="B59:B65"/>
    <mergeCell ref="A52:A58"/>
    <mergeCell ref="A80:A86"/>
    <mergeCell ref="B80:B86"/>
    <mergeCell ref="A31:A37"/>
    <mergeCell ref="B31:B37"/>
    <mergeCell ref="B73:B79"/>
    <mergeCell ref="A66:A72"/>
    <mergeCell ref="C6:C7"/>
    <mergeCell ref="A9:A15"/>
    <mergeCell ref="B9:B15"/>
    <mergeCell ref="A17:A23"/>
    <mergeCell ref="B17:B23"/>
    <mergeCell ref="B6:B7"/>
    <mergeCell ref="A6:A7"/>
    <mergeCell ref="B94:B100"/>
    <mergeCell ref="B87:B93"/>
    <mergeCell ref="A38:A44"/>
    <mergeCell ref="B38:B44"/>
    <mergeCell ref="A94:A100"/>
    <mergeCell ref="A45:A51"/>
    <mergeCell ref="B164:B170"/>
    <mergeCell ref="A164:A170"/>
    <mergeCell ref="B143:B149"/>
    <mergeCell ref="B122:B128"/>
    <mergeCell ref="B129:B135"/>
    <mergeCell ref="B150:B156"/>
    <mergeCell ref="A101:A107"/>
    <mergeCell ref="A150:A156"/>
    <mergeCell ref="A129:A135"/>
    <mergeCell ref="B157:B163"/>
    <mergeCell ref="A157:A163"/>
    <mergeCell ref="A136:A142"/>
    <mergeCell ref="B136:B142"/>
    <mergeCell ref="A108:A114"/>
    <mergeCell ref="A122:A128"/>
    <mergeCell ref="A143:A149"/>
    <mergeCell ref="B115:B119"/>
    <mergeCell ref="A115:A121"/>
    <mergeCell ref="B101:B107"/>
    <mergeCell ref="B171:B177"/>
    <mergeCell ref="A171:A177"/>
    <mergeCell ref="B178:B184"/>
    <mergeCell ref="A178:A184"/>
    <mergeCell ref="B199:B205"/>
    <mergeCell ref="A199:A205"/>
    <mergeCell ref="A185:A191"/>
    <mergeCell ref="B185:B191"/>
    <mergeCell ref="B192:B198"/>
    <mergeCell ref="A192:A198"/>
    <mergeCell ref="B239:B244"/>
    <mergeCell ref="A239:A244"/>
    <mergeCell ref="A220:A226"/>
    <mergeCell ref="B220:B225"/>
    <mergeCell ref="B206:B212"/>
    <mergeCell ref="A206:A212"/>
    <mergeCell ref="A213:A219"/>
    <mergeCell ref="B213:B219"/>
    <mergeCell ref="B226:B232"/>
    <mergeCell ref="A227:A232"/>
    <mergeCell ref="B233:B238"/>
    <mergeCell ref="A233:A238"/>
  </mergeCells>
  <phoneticPr fontId="2" type="noConversion"/>
  <printOptions horizontalCentered="1"/>
  <pageMargins left="0.39370078740157483" right="0.39370078740157483" top="0.55118110236220474" bottom="0.55118110236220474" header="0.27559055118110237" footer="0.27559055118110237"/>
  <pageSetup paperSize="9" scale="73" firstPageNumber="163" fitToHeight="0" orientation="landscape" r:id="rId1"/>
  <headerFooter scaleWithDoc="0"/>
  <rowBreaks count="5" manualBreakCount="5">
    <brk id="37" max="16383" man="1"/>
    <brk id="71" max="5" man="1"/>
    <brk id="88" max="5" man="1"/>
    <brk id="120" max="5" man="1"/>
    <brk id="15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табл1Паспорт ГП</vt:lpstr>
      <vt:lpstr>табл3</vt:lpstr>
      <vt:lpstr>табл9</vt:lpstr>
      <vt:lpstr>табл10</vt:lpstr>
      <vt:lpstr>табл11</vt:lpstr>
      <vt:lpstr>табл12</vt:lpstr>
      <vt:lpstr>табл10!Заголовки_для_печати</vt:lpstr>
      <vt:lpstr>табл11!Заголовки_для_печати</vt:lpstr>
      <vt:lpstr>табл12!Заголовки_для_печати</vt:lpstr>
      <vt:lpstr>'табл1Паспорт ГП'!Заголовки_для_печати</vt:lpstr>
      <vt:lpstr>табл3!Заголовки_для_печати</vt:lpstr>
      <vt:lpstr>табл9!Заголовки_для_печати</vt:lpstr>
      <vt:lpstr>табл12!Область_печати</vt:lpstr>
      <vt:lpstr>'табл1Паспорт ГП'!Область_печати</vt:lpstr>
      <vt:lpstr>табл3!Область_печати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smolofeeva</cp:lastModifiedBy>
  <cp:lastPrinted>2024-02-15T12:40:06Z</cp:lastPrinted>
  <dcterms:created xsi:type="dcterms:W3CDTF">2005-05-11T09:34:44Z</dcterms:created>
  <dcterms:modified xsi:type="dcterms:W3CDTF">2024-02-26T08:12:32Z</dcterms:modified>
</cp:coreProperties>
</file>