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 tabRatio="694"/>
  </bookViews>
  <sheets>
    <sheet name="табл1Паспорт ГП" sheetId="60" r:id="rId1"/>
    <sheet name="табл3" sheetId="44" r:id="rId2"/>
    <sheet name="табл9" sheetId="55" r:id="rId3"/>
    <sheet name="табл10" sheetId="53" r:id="rId4"/>
    <sheet name="табл11" sheetId="54" r:id="rId5"/>
    <sheet name="табл12" sheetId="56" r:id="rId6"/>
  </sheets>
  <definedNames>
    <definedName name="_xlnm._FilterDatabase" localSheetId="1" hidden="1">табл3!$A$9:$J$92</definedName>
    <definedName name="_xlnm.Print_Titles" localSheetId="3">табл10!$5:$8</definedName>
    <definedName name="_xlnm.Print_Titles" localSheetId="4">табл11!$5:$7</definedName>
    <definedName name="_xlnm.Print_Titles" localSheetId="5">табл12!$6:$7</definedName>
    <definedName name="_xlnm.Print_Titles" localSheetId="0">'табл1Паспорт ГП'!$11:$13</definedName>
    <definedName name="_xlnm.Print_Titles" localSheetId="1">табл3!$6:$8</definedName>
    <definedName name="_xlnm.Print_Titles" localSheetId="2">табл9!$5:$7</definedName>
    <definedName name="_xlnm.Print_Area" localSheetId="5">табл12!$A$1:$F$225</definedName>
    <definedName name="_xlnm.Print_Area" localSheetId="0">'табл1Паспорт ГП'!$A$1:$B$22</definedName>
    <definedName name="_xlnm.Print_Area" localSheetId="1">табл3!$B$1:$K$102</definedName>
  </definedNames>
  <calcPr calcId="124519"/>
</workbook>
</file>

<file path=xl/calcChain.xml><?xml version="1.0" encoding="utf-8"?>
<calcChain xmlns="http://schemas.openxmlformats.org/spreadsheetml/2006/main">
  <c r="I95" i="55"/>
  <c r="J95"/>
  <c r="H95"/>
  <c r="J70"/>
  <c r="J65"/>
  <c r="J59"/>
  <c r="J60"/>
  <c r="J38"/>
  <c r="J37"/>
  <c r="J36"/>
  <c r="J35"/>
  <c r="J33"/>
  <c r="J32"/>
  <c r="J31"/>
  <c r="J28"/>
  <c r="J27" s="1"/>
  <c r="H17"/>
  <c r="E15" i="44" s="1"/>
  <c r="E14" s="1"/>
  <c r="K14"/>
  <c r="J101"/>
  <c r="K101"/>
  <c r="J95"/>
  <c r="K95"/>
  <c r="J92"/>
  <c r="K92"/>
  <c r="J89"/>
  <c r="K89"/>
  <c r="J83"/>
  <c r="K83"/>
  <c r="J80"/>
  <c r="K80"/>
  <c r="J77"/>
  <c r="K77"/>
  <c r="J74"/>
  <c r="K74"/>
  <c r="J71"/>
  <c r="K71"/>
  <c r="J68"/>
  <c r="K68"/>
  <c r="J65"/>
  <c r="K65"/>
  <c r="J62"/>
  <c r="K62"/>
  <c r="J59"/>
  <c r="K59"/>
  <c r="J56"/>
  <c r="K56"/>
  <c r="J53"/>
  <c r="K53"/>
  <c r="J50"/>
  <c r="K50"/>
  <c r="J47"/>
  <c r="K47"/>
  <c r="J44"/>
  <c r="K44"/>
  <c r="J41"/>
  <c r="K41"/>
  <c r="J38"/>
  <c r="K38"/>
  <c r="J35"/>
  <c r="K35"/>
  <c r="J32"/>
  <c r="K32"/>
  <c r="J29"/>
  <c r="K29"/>
  <c r="J26"/>
  <c r="K26"/>
  <c r="J23"/>
  <c r="K23"/>
  <c r="J20"/>
  <c r="K20"/>
  <c r="J17"/>
  <c r="K17"/>
  <c r="J9"/>
  <c r="I68" i="55"/>
  <c r="J68" s="1"/>
  <c r="I67"/>
  <c r="J67" s="1"/>
  <c r="J43"/>
  <c r="J42" s="1"/>
  <c r="I57"/>
  <c r="J57" s="1"/>
  <c r="I119"/>
  <c r="J119"/>
  <c r="H119"/>
  <c r="I107"/>
  <c r="J107"/>
  <c r="H107"/>
  <c r="I110"/>
  <c r="J110"/>
  <c r="H110"/>
  <c r="I92" i="44"/>
  <c r="I89"/>
  <c r="I95"/>
  <c r="I101"/>
  <c r="H98"/>
  <c r="H95"/>
  <c r="H92"/>
  <c r="H89"/>
  <c r="H86"/>
  <c r="H83"/>
  <c r="H80"/>
  <c r="H77"/>
  <c r="H74"/>
  <c r="H71"/>
  <c r="H68"/>
  <c r="H65"/>
  <c r="H62"/>
  <c r="H59"/>
  <c r="H56"/>
  <c r="H53"/>
  <c r="H50"/>
  <c r="H47"/>
  <c r="H44"/>
  <c r="H41"/>
  <c r="H38"/>
  <c r="H35"/>
  <c r="H32"/>
  <c r="H29"/>
  <c r="H26"/>
  <c r="H23"/>
  <c r="H20"/>
  <c r="J8" i="54"/>
  <c r="K8"/>
  <c r="I8"/>
  <c r="E10" i="56"/>
  <c r="F10"/>
  <c r="D10"/>
  <c r="D11"/>
  <c r="E220"/>
  <c r="F220"/>
  <c r="D220"/>
  <c r="I80" i="55"/>
  <c r="J80" s="1"/>
  <c r="I81"/>
  <c r="I82"/>
  <c r="J82" s="1"/>
  <c r="I83"/>
  <c r="J83" s="1"/>
  <c r="I84"/>
  <c r="J84" s="1"/>
  <c r="I79"/>
  <c r="J79" s="1"/>
  <c r="I58"/>
  <c r="J58" s="1"/>
  <c r="I56"/>
  <c r="J56" s="1"/>
  <c r="I63"/>
  <c r="J63" s="1"/>
  <c r="I64"/>
  <c r="I62"/>
  <c r="J62" s="1"/>
  <c r="H45"/>
  <c r="I53"/>
  <c r="J53" s="1"/>
  <c r="I51"/>
  <c r="J51" s="1"/>
  <c r="I48"/>
  <c r="J48" s="1"/>
  <c r="I49"/>
  <c r="J49" s="1"/>
  <c r="I50"/>
  <c r="J50" s="1"/>
  <c r="I52"/>
  <c r="J52" s="1"/>
  <c r="I54"/>
  <c r="J54" s="1"/>
  <c r="I47"/>
  <c r="J47" s="1"/>
  <c r="H23"/>
  <c r="J26"/>
  <c r="I25"/>
  <c r="J25" s="1"/>
  <c r="I24"/>
  <c r="J24" s="1"/>
  <c r="H20"/>
  <c r="I22"/>
  <c r="J22" s="1"/>
  <c r="I21"/>
  <c r="J21" s="1"/>
  <c r="I19"/>
  <c r="J19" s="1"/>
  <c r="I18"/>
  <c r="J18" s="1"/>
  <c r="H34"/>
  <c r="H55"/>
  <c r="I83" i="44"/>
  <c r="I80"/>
  <c r="I77"/>
  <c r="I74"/>
  <c r="I71"/>
  <c r="I68"/>
  <c r="I65"/>
  <c r="I62"/>
  <c r="I59"/>
  <c r="I56"/>
  <c r="I53"/>
  <c r="I50"/>
  <c r="I47"/>
  <c r="I44"/>
  <c r="I41"/>
  <c r="I38"/>
  <c r="I35"/>
  <c r="I32"/>
  <c r="I29"/>
  <c r="I26"/>
  <c r="G50"/>
  <c r="G56"/>
  <c r="G53"/>
  <c r="I23"/>
  <c r="I20"/>
  <c r="I9" s="1"/>
  <c r="I17"/>
  <c r="G20"/>
  <c r="G74"/>
  <c r="G65"/>
  <c r="G47"/>
  <c r="G44"/>
  <c r="G41"/>
  <c r="G32"/>
  <c r="G29"/>
  <c r="G26"/>
  <c r="G23"/>
  <c r="G95"/>
  <c r="I113" i="55"/>
  <c r="J113"/>
  <c r="H113"/>
  <c r="E15" i="56"/>
  <c r="F15"/>
  <c r="E14"/>
  <c r="F14"/>
  <c r="E13"/>
  <c r="F13"/>
  <c r="E11"/>
  <c r="F11"/>
  <c r="D13"/>
  <c r="D14"/>
  <c r="D15"/>
  <c r="D12"/>
  <c r="E206"/>
  <c r="F206"/>
  <c r="D206"/>
  <c r="H78" i="55"/>
  <c r="I69"/>
  <c r="J69"/>
  <c r="H69"/>
  <c r="H66"/>
  <c r="H61"/>
  <c r="I42"/>
  <c r="H42"/>
  <c r="I34"/>
  <c r="I27"/>
  <c r="H27"/>
  <c r="E199" i="56"/>
  <c r="F199"/>
  <c r="D199"/>
  <c r="E192"/>
  <c r="F192"/>
  <c r="D192"/>
  <c r="E185"/>
  <c r="F185"/>
  <c r="D185"/>
  <c r="E178"/>
  <c r="F178"/>
  <c r="D178"/>
  <c r="E171"/>
  <c r="F171"/>
  <c r="D171"/>
  <c r="E164"/>
  <c r="F164"/>
  <c r="D164"/>
  <c r="E157"/>
  <c r="F157"/>
  <c r="D157"/>
  <c r="E92" i="44"/>
  <c r="F92"/>
  <c r="E89"/>
  <c r="F89"/>
  <c r="E86"/>
  <c r="F86"/>
  <c r="F83"/>
  <c r="E83"/>
  <c r="E68"/>
  <c r="F68"/>
  <c r="F71"/>
  <c r="F74"/>
  <c r="F80"/>
  <c r="E80"/>
  <c r="F77"/>
  <c r="E77"/>
  <c r="F65"/>
  <c r="F53"/>
  <c r="F56"/>
  <c r="F44"/>
  <c r="F35"/>
  <c r="F50"/>
  <c r="F47"/>
  <c r="F41"/>
  <c r="F32"/>
  <c r="F14"/>
  <c r="F9" s="1"/>
  <c r="F20"/>
  <c r="F23"/>
  <c r="F26"/>
  <c r="E50"/>
  <c r="E47"/>
  <c r="E41"/>
  <c r="H30" i="55"/>
  <c r="E33" i="44" s="1"/>
  <c r="E32" s="1"/>
  <c r="E26"/>
  <c r="E23"/>
  <c r="E20"/>
  <c r="E94" i="56"/>
  <c r="F94"/>
  <c r="D94"/>
  <c r="D17"/>
  <c r="D24"/>
  <c r="D31"/>
  <c r="D38"/>
  <c r="D45"/>
  <c r="D52"/>
  <c r="D59"/>
  <c r="D66"/>
  <c r="D80"/>
  <c r="D87"/>
  <c r="D101"/>
  <c r="D108"/>
  <c r="D115"/>
  <c r="D136"/>
  <c r="D73"/>
  <c r="D122"/>
  <c r="D129"/>
  <c r="D143"/>
  <c r="D150"/>
  <c r="F12"/>
  <c r="E12"/>
  <c r="E24"/>
  <c r="E31"/>
  <c r="E38"/>
  <c r="E45"/>
  <c r="E52"/>
  <c r="E59"/>
  <c r="E66"/>
  <c r="E80"/>
  <c r="E87"/>
  <c r="E101"/>
  <c r="E108"/>
  <c r="E115"/>
  <c r="E17"/>
  <c r="E73"/>
  <c r="E122"/>
  <c r="E129"/>
  <c r="E143"/>
  <c r="E150"/>
  <c r="F108"/>
  <c r="F87"/>
  <c r="F80"/>
  <c r="F59"/>
  <c r="I30" i="55"/>
  <c r="F31" i="56"/>
  <c r="F17"/>
  <c r="F38"/>
  <c r="F45"/>
  <c r="F66"/>
  <c r="F101"/>
  <c r="F115"/>
  <c r="F150"/>
  <c r="F143"/>
  <c r="F129"/>
  <c r="F122"/>
  <c r="F73"/>
  <c r="F52"/>
  <c r="F24"/>
  <c r="E9" l="1"/>
  <c r="D9"/>
  <c r="J30" i="55"/>
  <c r="J34"/>
  <c r="H8"/>
  <c r="I66"/>
  <c r="J55"/>
  <c r="J45"/>
  <c r="J17"/>
  <c r="J23"/>
  <c r="J66"/>
  <c r="I17"/>
  <c r="K9" i="44"/>
  <c r="J20" i="55"/>
  <c r="I61"/>
  <c r="I55"/>
  <c r="I78"/>
  <c r="J64"/>
  <c r="J61" s="1"/>
  <c r="I23"/>
  <c r="J81"/>
  <c r="J78" s="1"/>
  <c r="H9" i="44"/>
  <c r="I20" i="55"/>
  <c r="I45"/>
  <c r="G9" i="44"/>
  <c r="E9"/>
  <c r="E136" i="56"/>
  <c r="F136"/>
  <c r="F9" s="1"/>
  <c r="J8" i="55" l="1"/>
  <c r="I8"/>
</calcChain>
</file>

<file path=xl/sharedStrings.xml><?xml version="1.0" encoding="utf-8"?>
<sst xmlns="http://schemas.openxmlformats.org/spreadsheetml/2006/main" count="1231" uniqueCount="460">
  <si>
    <t xml:space="preserve">федеральный бюджет </t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</si>
  <si>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</si>
  <si>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физические лица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</si>
  <si>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</si>
  <si>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 xml:space="preserve">кассовый план  на отчетную 
дату </t>
  </si>
  <si>
    <t>Таблица 9</t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</si>
  <si>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</si>
  <si>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</si>
  <si>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Результаты реализации мероприятий </t>
  </si>
  <si>
    <t>_____________________________</t>
  </si>
  <si>
    <t>Таблица 3</t>
  </si>
  <si>
    <t>лимит на  год</t>
  </si>
  <si>
    <t>фактическое финансирование</t>
  </si>
  <si>
    <t xml:space="preserve">Расходы за отчетный период,  тыс. руб. </t>
  </si>
  <si>
    <t>исполнитель 1</t>
  </si>
  <si>
    <t>ОСНОВНОЕ МЕРОПРИЯТИЕ 1</t>
  </si>
  <si>
    <t>ОСНОВНОЕ МЕРОПРИЯТИЕ 2</t>
  </si>
  <si>
    <r>
      <t>лимит на год</t>
    </r>
    <r>
      <rPr>
        <vertAlign val="superscript"/>
        <sz val="12"/>
        <rFont val="Times New Roman"/>
        <family val="1"/>
        <charset val="204"/>
      </rPr>
      <t>1</t>
    </r>
  </si>
  <si>
    <t>исполнитель 2</t>
  </si>
  <si>
    <t>кассовый план  на отчетную дату</t>
  </si>
  <si>
    <t>Приложение 2
к Порядку принятия решений о разработке муниципальных программ Аннинского муниципального района, их формировании и реализации</t>
  </si>
  <si>
    <t>Ответственный исполнитель муниципальной программы</t>
  </si>
  <si>
    <t>Исполнители муниципальной программы</t>
  </si>
  <si>
    <t>Основные разработчики муниципальной программы</t>
  </si>
  <si>
    <t xml:space="preserve">Подпрограммы муниципальной программы и основные мероприятия 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</si>
  <si>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</si>
  <si>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</si>
  <si>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</si>
  <si>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</si>
  <si>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Ожидаемые конечные результаты реализации муниципальной программы</t>
  </si>
  <si>
    <t>МУНИЦИПАЛЬНАЯ ПРОГРАММА</t>
  </si>
  <si>
    <t xml:space="preserve">Наименование муниципальной программы, подпрограммы, основного мероприятия </t>
  </si>
  <si>
    <t>Сектор учета и отчетности администрации Аннинского муниципального района, отдел по организационной работе и делопроизводству администрации Аннинского муниципального района</t>
  </si>
  <si>
    <t>Отдел архитектуры администрации Аннинского муниципального района, комитет по управлению муниципальным имуществом администрации Аннинского муниципального района,  отдел по  физической культуре и спорту администрации Аннинского муниципального района, руководитель архива администрации Аннинского муниципального района, заместитель главы по социальным вопросам</t>
  </si>
  <si>
    <t>Наименование муниципальной программы, подпрограммы,  основного мероприятия, мероприятия</t>
  </si>
  <si>
    <t>Исполнитель мероприятия (орган местного самоуправления Аннинского муниципального района, иной главный распорядитель средств местного бюджета), Ф.И.О., должность исполнителя)</t>
  </si>
  <si>
    <t xml:space="preserve">Наименование муниципальной программы, подпрограммы, основного мероприятия, мероприятия </t>
  </si>
  <si>
    <t>наименование ответственного исполнителя муниципальной программы Аннинского муниципального района</t>
  </si>
  <si>
    <r>
      <t>1</t>
    </r>
    <r>
      <rPr>
        <sz val="11"/>
        <rFont val="Times New Roman"/>
        <family val="1"/>
        <charset val="204"/>
      </rPr>
      <t xml:space="preserve"> Предусмотрено решением совета народных депутатов Аннинского муниципального района в бюджете на конец отчетного периода.</t>
    </r>
  </si>
  <si>
    <t>Значения показателей (индикаторов) муниципальной программы, подпрограммы, основного мероприятия</t>
  </si>
  <si>
    <t>предусмотрено решением совета народных депутатов Аннинского муниципального района о бюджете в отчетном году</t>
  </si>
  <si>
    <t xml:space="preserve">Расходы местного бюджета за отчетный период,  тыс. руб. </t>
  </si>
  <si>
    <t>районный бюджет</t>
  </si>
  <si>
    <t>Наименование ответственного исполнителя, исполнителя - главного распорядителя средств районного бюджета (далее - ГРБС)</t>
  </si>
  <si>
    <t>Расходы районного бюджета по годам реализации муниципальной программы, тыс. руб.</t>
  </si>
  <si>
    <t xml:space="preserve">Расходы районного бюджета за отчетный год, 
тыс. руб. </t>
  </si>
  <si>
    <t>Наименование ответственного исполнителя, исполнителя -главного распорядителя средств районного бюджета (далее - ГРБС)</t>
  </si>
  <si>
    <t xml:space="preserve">ПАСПОРТ
муниципальной программы Аннинского муниципального района Воронежской области
«Развитие Аннинского муниципального района, реализация полномочий администрации   Аннинского муниципального района»
</t>
  </si>
  <si>
    <t>Администрация Аннинского муниципального района</t>
  </si>
  <si>
    <t xml:space="preserve">Администрация Аннинского муниципального района, структурные подразделения, учреждения, подведомственные администрации района, отдел финансов администрации  Аннинского муниципального района </t>
  </si>
  <si>
    <t>Отдел экономики администрации Аннинского муниципального района</t>
  </si>
  <si>
    <t>«Развитие Аннинского муниципального района, реализация полномочий администрации   Аннинского муниципального района»</t>
  </si>
  <si>
    <t>Мероприятия  по освежению запасов средств индивидуальной защиты работников администрации  Аннинского муниципального района</t>
  </si>
  <si>
    <t xml:space="preserve">Создание системы обеспечения вызова экстренных оперативных по единому номеру «112» на базе единой дежурно-диспетчерской службы Аннинского </t>
  </si>
  <si>
    <t>ОСНОВНОЕ МЕРОПРИЯТИЕ 4</t>
  </si>
  <si>
    <t>Мероприятия в сфере осуществления отдельных государственных полномочий по организации деятельности административной  комиссии</t>
  </si>
  <si>
    <t>ОСНОВНОЕ МЕРОПРИЯТИЕ 5</t>
  </si>
  <si>
    <t>Мероприятие по осуществлению отдельных государственных полномочий Воронежской области по ведению регистров нормативно-правовых актов администрации</t>
  </si>
  <si>
    <t>2014
(первый год реализации)</t>
  </si>
  <si>
    <t>2015
(второй год реализации)</t>
  </si>
  <si>
    <t xml:space="preserve">2016
(третий год реализации) </t>
  </si>
  <si>
    <t>ОСНОВНОЕ МЕРОПРИЯТИЕ 6</t>
  </si>
  <si>
    <t>Обеспечение экологической безопасности</t>
  </si>
  <si>
    <t>Предоставление муниципальной услуги в соответствии с административным регламентом</t>
  </si>
  <si>
    <t xml:space="preserve">ОСНОВНОЕ МЕРОПРИЯТИЕ </t>
  </si>
  <si>
    <t>Мероприятия по обеспечению жильем молодых семей Аннинского муниципального района</t>
  </si>
  <si>
    <t>Помощник главы администрации по ГОЧС, начальник ЕДДС Аннинского муниципального района</t>
  </si>
  <si>
    <t>Старший инспектор по экологии  администрации Аннинского муниципального района Ситников В.Н.</t>
  </si>
  <si>
    <t>Комитет по управлению муниципальным имуществом администрации Аннинского муниципального района.</t>
  </si>
  <si>
    <t>Муниципальные бюджетные учреждения Аннинского
муниципального района</t>
  </si>
  <si>
    <t>Реализация мероприятий    по развитию физической культуры и спорта в  районе. Формирование у населения Аннинского района внутренней потребности в занятиях физической культурой и спортом и повышение уровня знаний в этой сфере; создание благоприятных условий, способствующих выявлению, развитию и поддержке одаренных спортсменов</t>
  </si>
  <si>
    <t>Мероприятия по правовому регулированию в сфере имущественно-земельных отношений, повышение эффективности использования имущества Аннинского муниципального района. Регистрация права собственности Аннинского муниципального района на объекты недвижимости и земельные участки, обеспечение последовательного курса приватизации муниципальной собственности Аннинского муниципального района. Реализация процедур предоставления земельных участков различным категориям граждан на различных правах.</t>
  </si>
  <si>
    <t>914</t>
  </si>
  <si>
    <t>0309</t>
  </si>
  <si>
    <t>0113</t>
  </si>
  <si>
    <t>0412</t>
  </si>
  <si>
    <t>0104</t>
  </si>
  <si>
    <t>Мероприятия по энергосбережению и повышение энергетической эффективности в Аннинском муниципальном районе</t>
  </si>
  <si>
    <t>ОСНОВНОЕ МЕРОПРИЯТИЕ 10</t>
  </si>
  <si>
    <t xml:space="preserve">Мероприятия по обеспечению жильем молодых семей Аннинского муниципального района </t>
  </si>
  <si>
    <t>ОСНОВНОЕ МЕРОПРИЯТИЕ 11</t>
  </si>
  <si>
    <t>Мероприятия в сфере осуществления отдельных государственных полномочий по осуществлению деятельности по профилактике и безнадзорности и правонарушений несовершеннолетних.</t>
  </si>
  <si>
    <t>Материально-техническое обеспечение деятельности главы муниципального района, администрации муниципального района  и структурных подразделений администрации муниципального района;  финансовое обеспечение деятельности главы муниципального района, администрации муниципального района  и структурных подразделений администрации муниципального района, избирательной комиссии</t>
  </si>
  <si>
    <t>ОСНОВНОЕ МЕРОПРИЯТИЕ 14</t>
  </si>
  <si>
    <t>ОСНОВНОЕ МЕРОПРИЯТИЕ 15</t>
  </si>
  <si>
    <t>Финансовое обеспечение выполнения других обязательств государства, выполнение других функций органов местного самоуправления</t>
  </si>
  <si>
    <t xml:space="preserve">МУНИЦИПАЛЬНАЯ ПРОГРАММА «Развитие Аннинского муниципального района, реализация полномочий администрации   Аннинского муниципального района» </t>
  </si>
  <si>
    <t>Основное мероприятие 1.Мероприятия  по освежению запасов средств индивидуальной защиты работников администрации  Аннинского муниципального района</t>
  </si>
  <si>
    <t>1.1.</t>
  </si>
  <si>
    <t>2.1.</t>
  </si>
  <si>
    <t>Основное мероприятие 3.Мероприятия в сфере осуществления отдельных государственных полномочий по осуществлению деятельности по профилактике и безнадзорности и правонарушений несовершеннолетних</t>
  </si>
  <si>
    <t>3.1.</t>
  </si>
  <si>
    <t>Основное мероприятие 4.Мероприятия в сфере осуществления отдельных государственных полномочий по организации деятельности административной  комиссии</t>
  </si>
  <si>
    <t>4.1.</t>
  </si>
  <si>
    <t>Основное мероприятие 5.Мероприятие по осуществлению отдельных государственных полномочий Воронежской области по ведению регистров нормативно-правовых актов администрации</t>
  </si>
  <si>
    <t>5.1.</t>
  </si>
  <si>
    <t>увеличение доли учащихся занимающихся физической культурой и спортом, в общей численности учащихся образовательных учреждений</t>
  </si>
  <si>
    <t>7.2.</t>
  </si>
  <si>
    <t>7.3.</t>
  </si>
  <si>
    <t>Доходы, получаемые в виде арендной платы за земельные участки, государственная собственность на которые не зарегистрирована…..</t>
  </si>
  <si>
    <t>8.2.</t>
  </si>
  <si>
    <t>Ежегодное сокращение удельных
показателей энергопотребления
не менее 3 процентов в год с 2014г. по 2015 г. и не менее 1 процента в год  с 2016г. по 2019г.
в целом на 20 % до 2020 года.</t>
  </si>
  <si>
    <t>9.1.</t>
  </si>
  <si>
    <t>9.2.</t>
  </si>
  <si>
    <t>10.1.</t>
  </si>
  <si>
    <t>количество получателей финансовой поддержки (в случае выделения средств на данный вид поддержки)</t>
  </si>
  <si>
    <t>15.1.</t>
  </si>
  <si>
    <t>17.1</t>
  </si>
  <si>
    <t>Основное мероприятие 18.Проведение оценки эффективности органов местного самоуправления в сфере муниципальных услуг</t>
  </si>
  <si>
    <t>расчет интегральной балловой оценки путем суммирования баллов по всем показателям, достигшим наилучших показателей признается поселение, набравшее в своей группе максимальную интегральную большую оценку по показателям</t>
  </si>
  <si>
    <t>Основное мероприятие 7.Реализация мероприятий    по развитию физической культуры и спорта в  районе</t>
  </si>
  <si>
    <t>Основное мероприятие 6.Обеспечение экологической безопасности</t>
  </si>
  <si>
    <t>7.1.</t>
  </si>
  <si>
    <t>7.4.</t>
  </si>
  <si>
    <t>7.5.</t>
  </si>
  <si>
    <t>7.6.</t>
  </si>
  <si>
    <t>7.7.</t>
  </si>
  <si>
    <t>Основное мероприятие 8 .Мероприятия по правовому регулированию в сфере имущественно-земельных отношений</t>
  </si>
  <si>
    <t>8.1</t>
  </si>
  <si>
    <t>8.3.</t>
  </si>
  <si>
    <t>Основное мероприятие 9.Мероприятия по энергосбережению и повышение энергетической эффективности в Аннинском муниципальном районе</t>
  </si>
  <si>
    <t>Основное мероприятие 10.Мероприятия по обеспечению жильем молодых семей Аннинского муниципального района</t>
  </si>
  <si>
    <t>Основное мероприятие 11.Материально-техническое и финансовое обеспечение деятельности главы муниципального района, администрации муниципального района  и структурных подразделений администрации муниципального района;   проведение выборов</t>
  </si>
  <si>
    <t>11.1.</t>
  </si>
  <si>
    <t>Основное мероприятие 12.Финансовое обеспечение выполнения других обязательств государства, выполнение других функций органов местного самоуправления</t>
  </si>
  <si>
    <t>12.1</t>
  </si>
  <si>
    <t>Основное мероприятие 13.Развитие малого и среднего бизнеса в Аннинском муниципальном районе</t>
  </si>
  <si>
    <t>13.4</t>
  </si>
  <si>
    <t>Основное мероприятие 14.Мероприятия по выплате пенсий за выслугу лет лицам, замещавшим должности муниципальной службы в органах местного самоуправления Аннинского муниципального района</t>
  </si>
  <si>
    <t>14.1</t>
  </si>
  <si>
    <t>Основное мероприятие 15.Поддержка общественных организаций</t>
  </si>
  <si>
    <t>Основное мероприятие 16.Повышение комфортности и упрощение процедур получения гражданами и юридическими лицами массовых общественно  значимых     муниципальных услуг в Аннинском муниципальном районе</t>
  </si>
  <si>
    <t>16.1.</t>
  </si>
  <si>
    <t>Основное мероприятие 17.Консультационное сопровождение разработки документов территориального планирования муниципальных образований и мониторинг их реализации</t>
  </si>
  <si>
    <t>Основное мероприятие 19.Материально-техническое и финансовое обеспечение деятельности подведомственных учреждений</t>
  </si>
  <si>
    <t>19.1</t>
  </si>
  <si>
    <t>19.1.</t>
  </si>
  <si>
    <t>Основное мероприятие 20.Обеспечение сохранности архивных документов  архивного фондав Аннинского муниципального района.</t>
  </si>
  <si>
    <t>Удовлетворенность населения деятельностью органов местного самоуправления Аннинского муниципального района;формирование системы информирования населения о деятельности администрации; рациональное использование, содержание и эксплуатация недвижимого имущества;</t>
  </si>
  <si>
    <t xml:space="preserve">Расходы районного бюджета на реализацию муниципальной программы Аннинского муниципального района  "Развитие Аннинского муниципального района, реализация полномочий администрации Аннинского муниципального района"                                 </t>
  </si>
  <si>
    <t xml:space="preserve">"Развитие Аннинского муниципального района, реализация полномочий администрации Аннинского муниципального района"                                 </t>
  </si>
  <si>
    <t>100-процентная выплата назначенных доплат к пенсиям муниципальных служащих</t>
  </si>
  <si>
    <t>кол</t>
  </si>
  <si>
    <t xml:space="preserve">ед. </t>
  </si>
  <si>
    <t>Полный переход на приборный учет при расчетах учреждений бюджетной сыеры с организациями коммунального комплекса</t>
  </si>
  <si>
    <t>3</t>
  </si>
  <si>
    <t>ОСНОВНОЕ МЕРОПРИЯТИЕ 16</t>
  </si>
  <si>
    <t>Мероприятия по выплате пенсий за выслугу лет лицам, замещавшим должности муниципальной службы в органах местного самоуправления Аннинского муниципального района</t>
  </si>
  <si>
    <t>ОСНОВНОЕ МЕРОПРИЯТИЕ 17</t>
  </si>
  <si>
    <t>ОСНОВНОЕ МЕРОПРИЯТИЕ 18</t>
  </si>
  <si>
    <t>Поддержка общественных организаций</t>
  </si>
  <si>
    <t>Повышение комфортности и упрощение процедур получения гражданами и юридическими лицами массовых общественно  значимых     муниципальных услуг в Аннинском муниципальном районе; оптимизация административных   процедур и повышение качества предоставления  муниципальных услуг; развитие имущественной и информационно-коммуникационной инфраструктуры для организации предоставления  муниципальных услуг на базе АУ «МФЦ».</t>
  </si>
  <si>
    <t>ОСНОВНОЕ МЕРОПРИЯТИЕ 19</t>
  </si>
  <si>
    <t>ОСНОВНОЕ МЕРОПРИЯТИЕ 20</t>
  </si>
  <si>
    <t>Консультационное сопровождение разработки документов территориального планирования муниципальных образований и мониторинг их реализации.</t>
  </si>
  <si>
    <t>ОСНОВНОЕ МЕРОПРИЯТИЕ 21</t>
  </si>
  <si>
    <t>Материально-техническое и финансовое обеспечение деятельности подведомственных учреждений.</t>
  </si>
  <si>
    <t>Проведение оценки эффективности органов местного самоуправления в сфере муниципальных услуг.</t>
  </si>
  <si>
    <t>1.</t>
  </si>
  <si>
    <t>2.</t>
  </si>
  <si>
    <t>3.</t>
  </si>
  <si>
    <t>ОСНОВНОЕ МЕРОПРИЯТИЕ 3</t>
  </si>
  <si>
    <t>5.</t>
  </si>
  <si>
    <t>6.</t>
  </si>
  <si>
    <t>7.</t>
  </si>
  <si>
    <t>ОСНОВНОЕ МЕРОПРИЯТИЕ 7</t>
  </si>
  <si>
    <t>8.</t>
  </si>
  <si>
    <t>9.</t>
  </si>
  <si>
    <t>ОСНОВНОЕ МЕРОПРИЯТИЕ 8</t>
  </si>
  <si>
    <t>10.</t>
  </si>
  <si>
    <t>ОСНОВНОЕ МЕРОПРИЯТИЕ 9</t>
  </si>
  <si>
    <t>11.</t>
  </si>
  <si>
    <t>14.</t>
  </si>
  <si>
    <t>15.</t>
  </si>
  <si>
    <t>16.</t>
  </si>
  <si>
    <t>17.</t>
  </si>
  <si>
    <t>18.</t>
  </si>
  <si>
    <t>19.</t>
  </si>
  <si>
    <t>ОСНОВНОЕ МЕРОПРИЯТИЕ10</t>
  </si>
  <si>
    <t>ОСНОВНОЕ МЕРОПРИЯТИЕ11</t>
  </si>
  <si>
    <t>ОСНОВНОЕ МЕРОПРИЯТИЕ12</t>
  </si>
  <si>
    <t>ОСНОВНОЕ МЕРОПРИЯТИЕ13</t>
  </si>
  <si>
    <t>ОСНОВНОЕ МЕРОПРИЯТИЕ14</t>
  </si>
  <si>
    <t>ОСНОВНОЕ МЕРОПРИЯТИЕ15</t>
  </si>
  <si>
    <t>ОСНОВНОЕ МЕРОПРИЯТИЕ16</t>
  </si>
  <si>
    <t>ОСНОВНОЕ МЕРОПРИЯТИЕ17</t>
  </si>
  <si>
    <t>ОСНОВНОЕ МЕРОПРИЯТИЕ18</t>
  </si>
  <si>
    <t>ОСНОВНОЕ МЕРОПРИЯТИЕ19</t>
  </si>
  <si>
    <t>ОСНОВНОЕ МЕРОПРИЯТИЕ20</t>
  </si>
  <si>
    <t>ОСНОВНОЕ МЕРОПРИЯТИЕ21</t>
  </si>
  <si>
    <t>Выполнение ремонтно-восстановительных работ, направленных на сохранение военно-мемориальных объектов</t>
  </si>
  <si>
    <t>20.</t>
  </si>
  <si>
    <t>Комиссия по делам несовершеннолетних  и защите прав администрации Аннинского муниципального района</t>
  </si>
  <si>
    <t>Административная комиссия муниципального образования «Аннинский муниципальный  район»</t>
  </si>
  <si>
    <t>13.</t>
  </si>
  <si>
    <t xml:space="preserve">Финансовое обеспечение выполнения других обязательств государства, выполнение других функций органов местного самоуправления </t>
  </si>
  <si>
    <t>% наличия  схемы территориального планирования Аннинского муниципального района</t>
  </si>
  <si>
    <t>Сектор администрации Аннинского муниципального района  по сбору информации от поселений, входящих в муниципальный район, необходимой для ведения регистра муниципальных, нормативных, правовых актов.</t>
  </si>
  <si>
    <t>Отдел по  физической культуре и спорту администрации Аннинского муниципального района</t>
  </si>
  <si>
    <t>Муниципальная программа</t>
  </si>
  <si>
    <t>Отдел архитектуры администрации Аннинского муниципального района</t>
  </si>
  <si>
    <t>Отдел по организационной работе и делопроизводству администрации Аннинского муниципального района, руководитель аппарата администрации Аннинского муниципального района</t>
  </si>
  <si>
    <t>Отдел по развитию предпринимательства и потребительского рынка администрации района</t>
  </si>
  <si>
    <t>Комиссия по рассмотрению документов на назначение пенсии за выслугу лет и денежного вознаграждения, сектор учета и отчетности администрации Аннинского муниципального района</t>
  </si>
  <si>
    <t>Сектор учета и отчетности администрации Аннинского муниципального района</t>
  </si>
  <si>
    <t>доля семей и несовершеннолетних состоящих на учете, которым   оказана помощь от общей численности.</t>
  </si>
  <si>
    <t>балл</t>
  </si>
  <si>
    <t>Отдел главного архитектора администрации Аннинского муниципального района</t>
  </si>
  <si>
    <t>ОСНОВНОЕ МЕРОПРИЯТИЕ 12</t>
  </si>
  <si>
    <t>ОСНОВНОЕ МЕРОПРИЯТИЕ 13</t>
  </si>
  <si>
    <t>%</t>
  </si>
  <si>
    <t>4.</t>
  </si>
  <si>
    <t>увеличение обеспеченности жителей Аннинского района спортивными сооружениями</t>
  </si>
  <si>
    <t>Реализация законодательства на территории Аннинского муниципального района, исполнение переданных государственных полномочий Воронежской области в срок</t>
  </si>
  <si>
    <t>увеличение количество призовых мест (медалей), завоеванных спортсменами на соревнованиях всех уровней</t>
  </si>
  <si>
    <t>увеличение количества физкультурных мероприятий и спортивных мероприятий, проведенных на территории Аннинского района.</t>
  </si>
  <si>
    <t xml:space="preserve"> увеличение количества участников физкультурных мероприятий и спортивных мероприятий</t>
  </si>
  <si>
    <t>увеличение численности обучающихся в детско-юношеской спортивной школе</t>
  </si>
  <si>
    <t>Доля объектов недвижимого имущества, на которые зарегистрировано право собственности Аннинского муниципального района</t>
  </si>
  <si>
    <t>Объем неналоговых имущественных доходов консолидированного бюджета Аннинского муниципального района</t>
  </si>
  <si>
    <t>тыс. руб</t>
  </si>
  <si>
    <t>единиц</t>
  </si>
  <si>
    <t>12.</t>
  </si>
  <si>
    <t>Материально-техническое и финансовое обеспечение деятельности подведомственных учреждений</t>
  </si>
  <si>
    <t>Обеспечение сохранности архивных документов  архивного фондав Аннинского муниципального района.</t>
  </si>
  <si>
    <t>Руководитель архива администрации Аннинского муниципального района</t>
  </si>
  <si>
    <t>Экспертный совет по подведению итогов выполнения показателей эффективности работы органов местного самоуправления администрации Аннинского муниципального района</t>
  </si>
  <si>
    <t>100</t>
  </si>
  <si>
    <t xml:space="preserve"> %  обеспечения  средствами  индивидуальной защиты.</t>
  </si>
  <si>
    <t>да/нет</t>
  </si>
  <si>
    <t>да</t>
  </si>
  <si>
    <t xml:space="preserve"> выплата заработной платы с начислениями работникам ЕДДС.</t>
  </si>
  <si>
    <t>соотношение фактических расходов из районного бюджета на финансовое обеспечение к их плановому назначению, предусмотренному решением Совета народных депутатов Аннинского муниципального района Воронежской области о районном бюджете на соответствующий период</t>
  </si>
  <si>
    <t>% от утвержденных соотношений фактических расходов из районного бюджета на финансовое обеспечение выплаты пенсии за выслугу лет, к их плановому назначению, предусмотренному решением Совета народных депутатов Аннинского муниципального района Воронежской области о районном бюджете на соответствующий период.</t>
  </si>
  <si>
    <t>Развитие малого и среднего бизнеса в Аннинском муниципальном районе</t>
  </si>
  <si>
    <t>количествопредприятий, открывших свой бизнес, из числа обученных созданию собственного дела</t>
  </si>
  <si>
    <t>количество оказанных платных услуг</t>
  </si>
  <si>
    <t>количество проведенных мероприятий, направленных на развитие бизнеса</t>
  </si>
  <si>
    <t>в том числе:</t>
  </si>
  <si>
    <t>Таблица 1</t>
  </si>
  <si>
    <t>Ф.И.О.</t>
  </si>
  <si>
    <t>подпись</t>
  </si>
  <si>
    <t>Главный бухгалтер</t>
  </si>
  <si>
    <t>МП</t>
  </si>
  <si>
    <t>Руководитель</t>
  </si>
  <si>
    <t>всего</t>
  </si>
  <si>
    <t>№ п/п</t>
  </si>
  <si>
    <t>1</t>
  </si>
  <si>
    <t>2</t>
  </si>
  <si>
    <t>Наименование показателя (индикатора)</t>
  </si>
  <si>
    <t>Ед. измерения</t>
  </si>
  <si>
    <t>…..</t>
  </si>
  <si>
    <t>Статус</t>
  </si>
  <si>
    <t>ГРБС</t>
  </si>
  <si>
    <t>ЦСР</t>
  </si>
  <si>
    <t>ВР</t>
  </si>
  <si>
    <t>ответственный исполнитель</t>
  </si>
  <si>
    <t>областной бюджет</t>
  </si>
  <si>
    <t>юридические лица</t>
  </si>
  <si>
    <t>всего, в том числе:</t>
  </si>
  <si>
    <t>Таблица 10</t>
  </si>
  <si>
    <t>Код бюджетной классификации</t>
  </si>
  <si>
    <t>Таблица 11</t>
  </si>
  <si>
    <t>Таблица 12</t>
  </si>
  <si>
    <t>отчетный год</t>
  </si>
  <si>
    <t>план</t>
  </si>
  <si>
    <t>факт</t>
  </si>
  <si>
    <t>Плановый срок</t>
  </si>
  <si>
    <t>Фактический срок</t>
  </si>
  <si>
    <r>
      <rPr>
        <vertAlign val="superscript"/>
        <sz val="12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</si>
  <si>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 xml:space="preserve">запланированные </t>
  </si>
  <si>
    <t>достигнутые</t>
  </si>
  <si>
    <t>Источники ресурсного обеспечения</t>
  </si>
  <si>
    <t>РзПз</t>
  </si>
  <si>
    <t>Обоснование отклонений значений показателя (индикатора) на конец отчетного года (при наличии)</t>
  </si>
  <si>
    <t xml:space="preserve">территориальные              государственные внебюджетные фонды                        </t>
  </si>
  <si>
    <r>
      <t xml:space="preserve">год, предшествующий отчетному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</si>
  <si>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>кассовое исполнение на отчетную дату</t>
  </si>
  <si>
    <t>в том числе по ГРБС:</t>
  </si>
  <si>
    <t>21.</t>
  </si>
  <si>
    <t>22.</t>
  </si>
  <si>
    <t>23.</t>
  </si>
  <si>
    <t>24.</t>
  </si>
  <si>
    <t>25.</t>
  </si>
  <si>
    <t>26.</t>
  </si>
  <si>
    <t>27.</t>
  </si>
  <si>
    <t>Мероприятия по усилению социальной защищенности.</t>
  </si>
  <si>
    <t>Профилактика преступности и правонарушений среди несовершеннолетних</t>
  </si>
  <si>
    <t>Усиление эффективности профилактики тяжких и особо тяжких преступлений против жизни и здоровья граждан</t>
  </si>
  <si>
    <t>Противодействие незаконному обороту наркотических средств, их злоупотреблению, пьянству</t>
  </si>
  <si>
    <t>Противодействие терроризму и экстремизму</t>
  </si>
  <si>
    <t>Организация и проведение повышения квалификации и переподготовки муниципальных служащих по программам противодействия коррупции</t>
  </si>
  <si>
    <t>ОСНОВНОЕ МЕРОПРИЯТИЕ 22</t>
  </si>
  <si>
    <t>ОСНОВНОЕ МЕРОПРИЯТИЕ 23</t>
  </si>
  <si>
    <t>ОСНОВНОЕ МЕРОПРИЯТИЕ 24</t>
  </si>
  <si>
    <t>ОСНОВНОЕ МЕРОПРИЯТИЕ 25</t>
  </si>
  <si>
    <t>ОСНОВНОЕ МЕРОПРИЯТИЕ 26</t>
  </si>
  <si>
    <t>ОСНОВНОЕ МЕРОПРИЯТИЕ 27</t>
  </si>
  <si>
    <t>Начальник отдела организационной работы и делопроизводства</t>
  </si>
  <si>
    <t>Заместитель главы Аннинского муниципального района по социальным вопросам -Черкасов  Н.Ф.</t>
  </si>
  <si>
    <t>Организационный отдел администрации муниципального района</t>
  </si>
  <si>
    <t>Профилактика преступности и правонарушений среди несовершеннолетних.</t>
  </si>
  <si>
    <t>Противодействие незаконному обороту наркотических средств, их злоупотреблению, пьянству.</t>
  </si>
  <si>
    <t>ОСНОВНОЕ МЕРОПРИЯТИЕ22</t>
  </si>
  <si>
    <t>ОСНОВНОЕ МЕРОПРИЯТИЕ23</t>
  </si>
  <si>
    <t>ОСНОВНОЕ МЕРОПРИЯТИЕ24</t>
  </si>
  <si>
    <t>ОСНОВНОЕ МЕРОПРИЯТИЕ25</t>
  </si>
  <si>
    <t>ОСНОВНОЕ МЕРОПРИЯТИЕ26</t>
  </si>
  <si>
    <t>ОСНОВНОЕ МЕРОПРИЯТИЕ27</t>
  </si>
  <si>
    <t>0405</t>
  </si>
  <si>
    <t>922</t>
  </si>
  <si>
    <t>0804</t>
  </si>
  <si>
    <t>5901390380</t>
  </si>
  <si>
    <t>5901800590</t>
  </si>
  <si>
    <t>ОСНОВНОЕ МЕРОПРИЯТИЕ 28</t>
  </si>
  <si>
    <t>Мероприятие по осуществлению переданных полномочий поселений по обеспечению проведения независимой оценки качества работы учреждений культуры</t>
  </si>
  <si>
    <t>ОСНОВНОЕ МЕРОПРИЯТИЕ 29</t>
  </si>
  <si>
    <t>Мероприятия по активизации и поддержке местных инициатив территориальных общественных организаций (ТОС)</t>
  </si>
  <si>
    <t>28.</t>
  </si>
  <si>
    <t>29.</t>
  </si>
  <si>
    <t>Начальник отдела организационного отдела и делопроизводства администрации Аннинского муниципального района</t>
  </si>
  <si>
    <t>Отдел по культуре администрации Аннинского муниципального района</t>
  </si>
  <si>
    <t>5902890590</t>
  </si>
  <si>
    <t>82</t>
  </si>
  <si>
    <t xml:space="preserve">количество молодых семей, улучивших жилищные условия с помощью государственной поддержки </t>
  </si>
  <si>
    <t>13.1</t>
  </si>
  <si>
    <t>13.2</t>
  </si>
  <si>
    <t>13.3</t>
  </si>
  <si>
    <t>95,1</t>
  </si>
  <si>
    <t>20.1</t>
  </si>
  <si>
    <t>создание нормативных условий хранения  архивных документов в  муниципальном архиве Аннинского района; качественное пополнение муниципального архива Аннинского района для обеспечения конституционных прав граждан на получение необходимой информации социально-правового характера</t>
  </si>
  <si>
    <t>Основное мероприятие 21.Проведение оценки эффективности органов местного самоуправления в сфере муниципальных услуг.</t>
  </si>
  <si>
    <t>21.1</t>
  </si>
  <si>
    <t xml:space="preserve">Ремонт и благоустройство военно-мемориальных объектов предотвратит процесс разрушения памятников и необходимость вложения в последующем значительно больших денежных средств на их восстановление. </t>
  </si>
  <si>
    <t>Основное мероприятие 22.Мероприятия по усилению социальной защищенности</t>
  </si>
  <si>
    <t>22.1</t>
  </si>
  <si>
    <t xml:space="preserve"> Количество  малоимущих и многодетным гражданан, которым оказана вещевая помощь</t>
  </si>
  <si>
    <t>Основное мероприятие 23.Профилактика преступности и правонарушений среди несовершеннолетних</t>
  </si>
  <si>
    <t>23.1</t>
  </si>
  <si>
    <t>Проведение рейдов и мероприятий</t>
  </si>
  <si>
    <t>шт</t>
  </si>
  <si>
    <t>Основное мероприятие 24.Усиление эффективности профилактики тяжких и особо тяжких преступлений против жизни и здоровья граждан.</t>
  </si>
  <si>
    <t>24.1</t>
  </si>
  <si>
    <t>Выявление превентивных преступлений</t>
  </si>
  <si>
    <t>Основное мероприятие 25.Противодействие незаконному обороту наркотических средств, их злоупотреблению, пьянству</t>
  </si>
  <si>
    <t>25.1</t>
  </si>
  <si>
    <t>Проведение культурно-спортивных мероприятий</t>
  </si>
  <si>
    <t>23</t>
  </si>
  <si>
    <t>Основное мероприятие 26.Противодействие терроризму и экстремизму</t>
  </si>
  <si>
    <t>26.1</t>
  </si>
  <si>
    <t>Установление камер видео наблюдения в местах наибольшего скопления людей</t>
  </si>
  <si>
    <t>Основное мероприятие 27.Организация и проведение повышения квалификации и переподготовки муниципальных служащих по программам противодействия коррупции</t>
  </si>
  <si>
    <t>27.1</t>
  </si>
  <si>
    <t>чел</t>
  </si>
  <si>
    <t>Основное мероприятие 28.Мероприятие по осуществлению переданных полномочий поселений по обеспечению проведения независимой оценки качества работы учреждений культуры</t>
  </si>
  <si>
    <t>28.1</t>
  </si>
  <si>
    <t xml:space="preserve">%соотношения фактических расходов из районного бюджета на софинансирование расходных обязательств </t>
  </si>
  <si>
    <t>Основное мероприятие 29.Мероприятия по активизации и поддержке местных инициатив территориальных общественных организаций (ТОС)</t>
  </si>
  <si>
    <t>29.1</t>
  </si>
  <si>
    <t xml:space="preserve">2017
(четвертый год реализации) </t>
  </si>
  <si>
    <t>0102</t>
  </si>
  <si>
    <t>5901880230</t>
  </si>
  <si>
    <t>85</t>
  </si>
  <si>
    <t>9120</t>
  </si>
  <si>
    <t>83</t>
  </si>
  <si>
    <t>25</t>
  </si>
  <si>
    <t>4</t>
  </si>
  <si>
    <t>7</t>
  </si>
  <si>
    <t>Повышение квалификации муниципальных служащих, в том числе по противодействию коррупции</t>
  </si>
  <si>
    <t>244</t>
  </si>
  <si>
    <t>112</t>
  </si>
  <si>
    <t>ОСНОВНОЕ МЕРОПРИЯТИЕ 30</t>
  </si>
  <si>
    <t>Мероприятие по осуществлению полномочий по составлению списков кандидатов в присяжные заседатели федеральных судов общей практики</t>
  </si>
  <si>
    <t>2014-2024гг</t>
  </si>
  <si>
    <t>30.</t>
  </si>
  <si>
    <t>ОСНОВНОЕ МЕРОПРИЯТИЕ28</t>
  </si>
  <si>
    <t>ОСНОВНОЕ МЕРОПРИЯТИЕ29</t>
  </si>
  <si>
    <t>ОСНОВНОЕ МЕРОПРИЯТИЕ30</t>
  </si>
  <si>
    <t>0105</t>
  </si>
  <si>
    <t>5903051200</t>
  </si>
  <si>
    <t>59010L4970</t>
  </si>
  <si>
    <t xml:space="preserve"> удельный  вес населения систематически занимающегося физической культурой и спортом</t>
  </si>
  <si>
    <t>40</t>
  </si>
  <si>
    <t>42,9</t>
  </si>
  <si>
    <t>0</t>
  </si>
  <si>
    <t>113</t>
  </si>
  <si>
    <t>9125</t>
  </si>
  <si>
    <t>877</t>
  </si>
  <si>
    <t>99</t>
  </si>
  <si>
    <t>299422</t>
  </si>
  <si>
    <t>137081</t>
  </si>
  <si>
    <t>74</t>
  </si>
  <si>
    <t>25427</t>
  </si>
  <si>
    <t>31</t>
  </si>
  <si>
    <t>27</t>
  </si>
  <si>
    <t>371</t>
  </si>
  <si>
    <t>21</t>
  </si>
  <si>
    <t>50</t>
  </si>
  <si>
    <t>29</t>
  </si>
  <si>
    <t>5</t>
  </si>
  <si>
    <t xml:space="preserve">2018
(пятый год реализации) </t>
  </si>
  <si>
    <t xml:space="preserve">2019
шестой год реализации) </t>
  </si>
  <si>
    <t>ОСНОВНОЕ МЕРОПРИЯТИЕ 31</t>
  </si>
  <si>
    <t>Мероприятие по имущественной поддеожке субъектов малого и среднего предпринимательства АМР ВО</t>
  </si>
  <si>
    <t>Отчет об использовании бюджетных ассигнований
 районного бюджета на реализацию муниципальной программы Аннинского муниципального района
«Развитие Аннинского муниципального района, реализация полномочий администрации   Аннинского муниципального района» по состоянию на 01 января 2020года</t>
  </si>
  <si>
    <t>5900720540</t>
  </si>
  <si>
    <t>59012S8100</t>
  </si>
  <si>
    <t>200</t>
  </si>
  <si>
    <t>800</t>
  </si>
  <si>
    <t>5901880330</t>
  </si>
  <si>
    <t>1004</t>
  </si>
  <si>
    <t>0107</t>
  </si>
  <si>
    <t>Отчет о выполнении Плана реализации муниципальной программы Аннинского муниципального района 
«Развитие Аннинского муниципального района, реализация полномочий администрации   Аннинского муниципального района»
по состоянию на 01 января  2020 года</t>
  </si>
  <si>
    <t>Информация
о расходах федерального, областного и районного бюджета, бюджетов территориальных государственных внебюджетных фондов, юридических и физических лиц на реализацию целей муниципальной программы Аннинского муниципального района «Развитие Аннинского муниципального района, реализация полномочий администрации   Аннинского муниципального района»по состоянию на 01 января 2020 года</t>
  </si>
  <si>
    <t>1502,7</t>
  </si>
  <si>
    <t>358</t>
  </si>
  <si>
    <t>292,2</t>
  </si>
  <si>
    <t>1550</t>
  </si>
  <si>
    <t>435,8</t>
  </si>
  <si>
    <t>4651,2</t>
  </si>
  <si>
    <t>14306,2</t>
  </si>
  <si>
    <t>12332,6</t>
  </si>
  <si>
    <t>96645,5</t>
  </si>
  <si>
    <t>32463,5</t>
  </si>
  <si>
    <t>7263,8</t>
  </si>
  <si>
    <t>346,2</t>
  </si>
  <si>
    <t>19424,9</t>
  </si>
  <si>
    <t>36,5</t>
  </si>
  <si>
    <t>8197,6</t>
  </si>
  <si>
    <t>17802,8</t>
  </si>
  <si>
    <t>16340,1</t>
  </si>
  <si>
    <t>32463,6</t>
  </si>
  <si>
    <t>Срок окончания мероприятия-31.12.2018г. Мероприятие переведено в МП "Развитие образования"</t>
  </si>
  <si>
    <t>49</t>
  </si>
  <si>
    <t>225</t>
  </si>
  <si>
    <t>115</t>
  </si>
  <si>
    <t>866</t>
  </si>
  <si>
    <t>44,1</t>
  </si>
  <si>
    <t>925</t>
  </si>
  <si>
    <t>Снижение численности обусловлено тем, что в 2019 г уволились 2 тренера, секции прекратили свое существование. В 2020 году возможно возобновление работы секций с привлечением трениров из других регионов.</t>
  </si>
  <si>
    <t>224</t>
  </si>
  <si>
    <t>260489,4</t>
  </si>
  <si>
    <t>1907768,6</t>
  </si>
  <si>
    <t>13</t>
  </si>
  <si>
    <t>26804</t>
  </si>
  <si>
    <t>30</t>
  </si>
  <si>
    <t>32</t>
  </si>
  <si>
    <t>437</t>
  </si>
  <si>
    <t>19</t>
  </si>
  <si>
    <t>75</t>
  </si>
  <si>
    <t>58</t>
  </si>
  <si>
    <t>Процент отклонения 22.6%, по данному показателю чем меньше % выполнения, тем меньше совершенных превентивных преступлений</t>
  </si>
  <si>
    <t>Средства на данное мероприятие в 2019 году не былb запланированы.</t>
  </si>
  <si>
    <t>Сведения
о достижении значений показателей (индикаторов) реализации муниципальной программы Аннинского муниципального района
«Развитие Аннинского муниципального района, реализация полномочий администрации   Аннинского муниципального района» 
по состоянию на 01 января 2020 года</t>
  </si>
  <si>
    <t>18</t>
  </si>
  <si>
    <t>6</t>
  </si>
  <si>
    <t>Основное мероприятие 30.  Мероприятие по осуществлению полномочий по составлению списков кандидатов в присяжные заседатели федеральных судов общей юрисдикции</t>
  </si>
  <si>
    <t>30.1</t>
  </si>
  <si>
    <t>Федеральный бюджет-220631 тыс. руб., областной бюджет-33319,7 тыс. руб., местные бюджеты-79795,7 тыс. руб., внебюджетные источники-96645,5 тыс. руб.</t>
  </si>
  <si>
    <t xml:space="preserve">Объемы и источники финансирования муниципальной программы (в действующих ценах каждого года реализации муниципальной программы)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</si>
</sst>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.00_ ;\-#,##0.00\ "/>
    <numFmt numFmtId="167" formatCode="#,##0.0"/>
  </numFmts>
  <fonts count="47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Calibri"/>
      <family val="2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8"/>
      <name val="Times New Roman"/>
      <family val="1"/>
      <charset val="204"/>
    </font>
    <font>
      <strike/>
      <sz val="18"/>
      <name val="Calibri"/>
      <family val="2"/>
      <charset val="204"/>
    </font>
    <font>
      <strike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trike/>
      <sz val="10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b/>
      <strike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trike/>
      <sz val="14"/>
      <name val="Calibri"/>
      <family val="2"/>
      <charset val="204"/>
    </font>
    <font>
      <b/>
      <sz val="12"/>
      <name val="Cambria"/>
      <family val="1"/>
      <charset val="204"/>
    </font>
    <font>
      <sz val="12"/>
      <name val="Cambria"/>
      <family val="1"/>
      <charset val="204"/>
    </font>
    <font>
      <sz val="14"/>
      <name val="Cambria"/>
      <family val="1"/>
      <charset val="204"/>
    </font>
    <font>
      <sz val="12"/>
      <color indexed="10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7" fillId="0" borderId="0"/>
    <xf numFmtId="164" fontId="15" fillId="0" borderId="0" applyFont="0" applyFill="0" applyBorder="0" applyAlignment="0" applyProtection="0"/>
  </cellStyleXfs>
  <cellXfs count="387">
    <xf numFmtId="0" fontId="0" fillId="0" borderId="0" xfId="0"/>
    <xf numFmtId="0" fontId="1" fillId="0" borderId="1" xfId="0" applyFont="1" applyBorder="1" applyAlignment="1">
      <alignment horizontal="centerContinuous" vertical="center" wrapText="1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2" xfId="0" applyBorder="1"/>
    <xf numFmtId="0" fontId="0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/>
    <xf numFmtId="0" fontId="11" fillId="0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vertical="center" wrapText="1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4" fillId="0" borderId="0" xfId="1" applyFont="1"/>
    <xf numFmtId="4" fontId="14" fillId="0" borderId="0" xfId="1" applyNumberFormat="1" applyFont="1"/>
    <xf numFmtId="4" fontId="7" fillId="0" borderId="1" xfId="1" applyNumberFormat="1" applyFont="1" applyFill="1" applyBorder="1" applyAlignment="1">
      <alignment horizontal="right" wrapText="1"/>
    </xf>
    <xf numFmtId="0" fontId="17" fillId="0" borderId="0" xfId="1" applyFont="1"/>
    <xf numFmtId="4" fontId="16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0" fontId="9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7" fillId="0" borderId="0" xfId="0" applyFont="1"/>
    <xf numFmtId="0" fontId="16" fillId="0" borderId="0" xfId="0" applyFont="1"/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1" fillId="2" borderId="1" xfId="0" applyFont="1" applyFill="1" applyBorder="1" applyAlignment="1">
      <alignment horizontal="centerContinuous" vertical="center" wrapText="1"/>
    </xf>
    <xf numFmtId="0" fontId="16" fillId="0" borderId="0" xfId="0" applyFont="1" applyFill="1" applyAlignment="1">
      <alignment horizontal="centerContinuous" vertical="center" wrapText="1"/>
    </xf>
    <xf numFmtId="0" fontId="1" fillId="2" borderId="4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7" fillId="0" borderId="0" xfId="1" applyFont="1" applyBorder="1" applyAlignment="1">
      <alignment wrapText="1"/>
    </xf>
    <xf numFmtId="49" fontId="1" fillId="0" borderId="0" xfId="0" applyNumberFormat="1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0" xfId="0" applyFont="1" applyFill="1"/>
    <xf numFmtId="0" fontId="7" fillId="2" borderId="1" xfId="1" applyFont="1" applyFill="1" applyBorder="1" applyAlignment="1">
      <alignment wrapText="1"/>
    </xf>
    <xf numFmtId="0" fontId="1" fillId="2" borderId="0" xfId="0" applyFont="1" applyFill="1"/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top" wrapText="1"/>
    </xf>
    <xf numFmtId="0" fontId="16" fillId="2" borderId="0" xfId="0" applyFont="1" applyFill="1"/>
    <xf numFmtId="49" fontId="8" fillId="2" borderId="0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vertical="top"/>
    </xf>
    <xf numFmtId="49" fontId="1" fillId="0" borderId="7" xfId="0" applyNumberFormat="1" applyFont="1" applyBorder="1" applyAlignment="1">
      <alignment horizontal="center" vertical="center" wrapText="1"/>
    </xf>
    <xf numFmtId="0" fontId="18" fillId="0" borderId="0" xfId="1" applyFont="1"/>
    <xf numFmtId="0" fontId="19" fillId="0" borderId="0" xfId="1" applyFont="1" applyAlignment="1">
      <alignment horizontal="center"/>
    </xf>
    <xf numFmtId="4" fontId="18" fillId="0" borderId="0" xfId="1" applyNumberFormat="1" applyFont="1"/>
    <xf numFmtId="0" fontId="20" fillId="0" borderId="0" xfId="1" applyFont="1"/>
    <xf numFmtId="0" fontId="19" fillId="0" borderId="0" xfId="1" applyFont="1" applyAlignment="1"/>
    <xf numFmtId="0" fontId="21" fillId="0" borderId="2" xfId="1" applyFont="1" applyBorder="1" applyAlignment="1">
      <alignment horizontal="center" vertical="center" wrapText="1"/>
    </xf>
    <xf numFmtId="0" fontId="18" fillId="0" borderId="8" xfId="1" applyFont="1" applyBorder="1"/>
    <xf numFmtId="4" fontId="18" fillId="0" borderId="0" xfId="1" applyNumberFormat="1" applyFont="1" applyBorder="1"/>
    <xf numFmtId="0" fontId="18" fillId="0" borderId="0" xfId="1" applyFont="1" applyBorder="1"/>
    <xf numFmtId="4" fontId="7" fillId="0" borderId="1" xfId="1" applyNumberFormat="1" applyFont="1" applyBorder="1" applyAlignment="1">
      <alignment horizontal="right" wrapText="1"/>
    </xf>
    <xf numFmtId="4" fontId="24" fillId="0" borderId="1" xfId="1" applyNumberFormat="1" applyFont="1" applyBorder="1" applyAlignment="1">
      <alignment horizontal="right" wrapText="1"/>
    </xf>
    <xf numFmtId="0" fontId="25" fillId="0" borderId="0" xfId="1" applyFont="1" applyAlignment="1">
      <alignment horizontal="right"/>
    </xf>
    <xf numFmtId="4" fontId="23" fillId="0" borderId="1" xfId="1" applyNumberFormat="1" applyFont="1" applyBorder="1" applyAlignment="1">
      <alignment horizontal="right" wrapText="1"/>
    </xf>
    <xf numFmtId="0" fontId="26" fillId="0" borderId="2" xfId="1" applyFont="1" applyBorder="1" applyAlignment="1">
      <alignment horizontal="centerContinuous" vertical="center" wrapText="1"/>
    </xf>
    <xf numFmtId="0" fontId="7" fillId="0" borderId="1" xfId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/>
    </xf>
    <xf numFmtId="4" fontId="24" fillId="0" borderId="1" xfId="1" applyNumberFormat="1" applyFont="1" applyBorder="1" applyAlignment="1">
      <alignment horizontal="center" wrapText="1"/>
    </xf>
    <xf numFmtId="4" fontId="24" fillId="0" borderId="1" xfId="1" applyNumberFormat="1" applyFont="1" applyFill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Continuous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Border="1"/>
    <xf numFmtId="0" fontId="1" fillId="0" borderId="1" xfId="0" applyFont="1" applyBorder="1" applyAlignment="1">
      <alignment horizontal="left" vertical="top" wrapText="1"/>
    </xf>
    <xf numFmtId="0" fontId="7" fillId="0" borderId="2" xfId="1" applyFont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7" fillId="0" borderId="0" xfId="0" applyFont="1"/>
    <xf numFmtId="49" fontId="1" fillId="2" borderId="9" xfId="0" applyNumberFormat="1" applyFont="1" applyFill="1" applyBorder="1" applyAlignment="1">
      <alignment vertical="top" wrapText="1"/>
    </xf>
    <xf numFmtId="0" fontId="7" fillId="2" borderId="4" xfId="1" applyFont="1" applyFill="1" applyBorder="1" applyAlignment="1">
      <alignment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centerContinuous" vertical="center" wrapText="1"/>
    </xf>
    <xf numFmtId="0" fontId="4" fillId="0" borderId="1" xfId="0" applyFont="1" applyBorder="1" applyAlignment="1">
      <alignment vertical="top" wrapText="1"/>
    </xf>
    <xf numFmtId="0" fontId="9" fillId="0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28" fillId="0" borderId="0" xfId="0" applyFont="1"/>
    <xf numFmtId="0" fontId="29" fillId="0" borderId="1" xfId="0" applyFont="1" applyFill="1" applyBorder="1" applyAlignment="1">
      <alignment vertical="center" wrapText="1"/>
    </xf>
    <xf numFmtId="0" fontId="29" fillId="0" borderId="4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4" xfId="0" applyNumberFormat="1" applyFont="1" applyFill="1" applyBorder="1" applyAlignment="1">
      <alignment horizont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0" fontId="1" fillId="0" borderId="1" xfId="1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 wrapText="1"/>
    </xf>
    <xf numFmtId="49" fontId="31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vertical="top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justify" wrapText="1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" xfId="0" applyNumberFormat="1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4" fillId="0" borderId="1" xfId="0" applyFont="1" applyBorder="1"/>
    <xf numFmtId="165" fontId="1" fillId="2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wrapText="1"/>
    </xf>
    <xf numFmtId="165" fontId="1" fillId="0" borderId="1" xfId="0" applyNumberFormat="1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/>
    </xf>
    <xf numFmtId="4" fontId="31" fillId="0" borderId="1" xfId="1" applyNumberFormat="1" applyFont="1" applyBorder="1" applyAlignment="1">
      <alignment horizontal="right" wrapText="1"/>
    </xf>
    <xf numFmtId="4" fontId="6" fillId="0" borderId="1" xfId="1" applyNumberFormat="1" applyFont="1" applyFill="1" applyBorder="1" applyAlignment="1">
      <alignment horizontal="right" wrapText="1"/>
    </xf>
    <xf numFmtId="4" fontId="33" fillId="0" borderId="1" xfId="1" applyNumberFormat="1" applyFont="1" applyBorder="1" applyAlignment="1">
      <alignment horizontal="right" wrapText="1"/>
    </xf>
    <xf numFmtId="4" fontId="33" fillId="0" borderId="1" xfId="1" applyNumberFormat="1" applyFont="1" applyFill="1" applyBorder="1" applyAlignment="1">
      <alignment horizontal="right" wrapText="1"/>
    </xf>
    <xf numFmtId="4" fontId="6" fillId="0" borderId="1" xfId="1" applyNumberFormat="1" applyFont="1" applyBorder="1" applyAlignment="1">
      <alignment horizontal="right" wrapText="1"/>
    </xf>
    <xf numFmtId="4" fontId="1" fillId="0" borderId="1" xfId="1" applyNumberFormat="1" applyFont="1" applyBorder="1" applyAlignment="1">
      <alignment horizontal="right" wrapText="1"/>
    </xf>
    <xf numFmtId="4" fontId="31" fillId="0" borderId="1" xfId="1" applyNumberFormat="1" applyFont="1" applyFill="1" applyBorder="1" applyAlignment="1">
      <alignment horizontal="right" wrapText="1"/>
    </xf>
    <xf numFmtId="4" fontId="1" fillId="0" borderId="1" xfId="1" applyNumberFormat="1" applyFont="1" applyFill="1" applyBorder="1" applyAlignment="1">
      <alignment horizontal="right" wrapText="1"/>
    </xf>
    <xf numFmtId="4" fontId="34" fillId="0" borderId="1" xfId="1" applyNumberFormat="1" applyFont="1" applyBorder="1" applyAlignment="1">
      <alignment horizontal="right" wrapText="1"/>
    </xf>
    <xf numFmtId="4" fontId="35" fillId="0" borderId="1" xfId="1" applyNumberFormat="1" applyFont="1" applyBorder="1" applyAlignment="1">
      <alignment horizontal="right" wrapText="1"/>
    </xf>
    <xf numFmtId="0" fontId="1" fillId="2" borderId="1" xfId="1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top" wrapText="1"/>
    </xf>
    <xf numFmtId="2" fontId="31" fillId="0" borderId="1" xfId="0" applyNumberFormat="1" applyFont="1" applyFill="1" applyBorder="1" applyAlignment="1">
      <alignment horizontal="center" wrapText="1"/>
    </xf>
    <xf numFmtId="166" fontId="31" fillId="0" borderId="1" xfId="0" applyNumberFormat="1" applyFont="1" applyFill="1" applyBorder="1" applyAlignment="1">
      <alignment horizontal="center" wrapText="1"/>
    </xf>
    <xf numFmtId="165" fontId="31" fillId="0" borderId="1" xfId="0" applyNumberFormat="1" applyFont="1" applyBorder="1" applyAlignment="1">
      <alignment horizontal="left" vertical="center" wrapText="1"/>
    </xf>
    <xf numFmtId="165" fontId="31" fillId="0" borderId="1" xfId="0" applyNumberFormat="1" applyFont="1" applyFill="1" applyBorder="1" applyAlignment="1">
      <alignment horizontal="left" wrapText="1"/>
    </xf>
    <xf numFmtId="167" fontId="1" fillId="0" borderId="1" xfId="1" applyNumberFormat="1" applyFont="1" applyFill="1" applyBorder="1" applyAlignment="1">
      <alignment horizontal="right" wrapText="1"/>
    </xf>
    <xf numFmtId="4" fontId="31" fillId="0" borderId="1" xfId="1" applyNumberFormat="1" applyFont="1" applyBorder="1" applyAlignment="1">
      <alignment horizontal="center" wrapText="1"/>
    </xf>
    <xf numFmtId="4" fontId="10" fillId="0" borderId="1" xfId="1" applyNumberFormat="1" applyFont="1" applyBorder="1" applyAlignment="1">
      <alignment horizontal="right" wrapText="1"/>
    </xf>
    <xf numFmtId="4" fontId="31" fillId="2" borderId="1" xfId="1" applyNumberFormat="1" applyFont="1" applyFill="1" applyBorder="1" applyAlignment="1">
      <alignment wrapText="1"/>
    </xf>
    <xf numFmtId="2" fontId="1" fillId="2" borderId="1" xfId="1" applyNumberFormat="1" applyFont="1" applyFill="1" applyBorder="1" applyAlignment="1">
      <alignment wrapText="1"/>
    </xf>
    <xf numFmtId="2" fontId="31" fillId="2" borderId="1" xfId="1" applyNumberFormat="1" applyFont="1" applyFill="1" applyBorder="1" applyAlignment="1">
      <alignment wrapText="1"/>
    </xf>
    <xf numFmtId="4" fontId="36" fillId="0" borderId="1" xfId="1" applyNumberFormat="1" applyFont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 wrapText="1"/>
    </xf>
    <xf numFmtId="49" fontId="31" fillId="0" borderId="2" xfId="0" applyNumberFormat="1" applyFont="1" applyFill="1" applyBorder="1" applyAlignment="1">
      <alignment horizontal="center" wrapText="1"/>
    </xf>
    <xf numFmtId="4" fontId="31" fillId="0" borderId="1" xfId="0" applyNumberFormat="1" applyFont="1" applyBorder="1" applyAlignment="1">
      <alignment horizontal="center" vertical="top" wrapText="1"/>
    </xf>
    <xf numFmtId="165" fontId="1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vertical="top" wrapText="1"/>
    </xf>
    <xf numFmtId="0" fontId="4" fillId="0" borderId="9" xfId="1" applyFont="1" applyBorder="1" applyAlignment="1">
      <alignment vertical="top" wrapText="1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165" fontId="31" fillId="0" borderId="0" xfId="0" applyNumberFormat="1" applyFont="1" applyAlignment="1">
      <alignment horizontal="left"/>
    </xf>
    <xf numFmtId="165" fontId="31" fillId="0" borderId="1" xfId="0" applyNumberFormat="1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165" fontId="31" fillId="0" borderId="8" xfId="0" applyNumberFormat="1" applyFont="1" applyBorder="1" applyAlignment="1">
      <alignment horizontal="left" vertical="center" wrapText="1"/>
    </xf>
    <xf numFmtId="165" fontId="31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31" fillId="0" borderId="1" xfId="0" applyNumberFormat="1" applyFont="1" applyFill="1" applyBorder="1" applyAlignment="1">
      <alignment horizontal="center" wrapText="1"/>
    </xf>
    <xf numFmtId="49" fontId="1" fillId="0" borderId="12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49" fontId="31" fillId="0" borderId="2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/>
    </xf>
    <xf numFmtId="0" fontId="9" fillId="0" borderId="1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49" fontId="4" fillId="0" borderId="4" xfId="0" applyNumberFormat="1" applyFont="1" applyFill="1" applyBorder="1" applyAlignment="1">
      <alignment horizontal="left" wrapText="1"/>
    </xf>
    <xf numFmtId="0" fontId="0" fillId="3" borderId="1" xfId="0" applyFont="1" applyFill="1" applyBorder="1"/>
    <xf numFmtId="0" fontId="1" fillId="0" borderId="1" xfId="0" applyFont="1" applyBorder="1" applyAlignment="1">
      <alignment horizontal="center" vertical="center"/>
    </xf>
    <xf numFmtId="165" fontId="38" fillId="0" borderId="1" xfId="0" applyNumberFormat="1" applyFont="1" applyBorder="1" applyAlignment="1">
      <alignment horizontal="left" vertical="center" wrapText="1"/>
    </xf>
    <xf numFmtId="165" fontId="38" fillId="0" borderId="1" xfId="0" applyNumberFormat="1" applyFont="1" applyFill="1" applyBorder="1" applyAlignment="1">
      <alignment horizontal="left" wrapText="1"/>
    </xf>
    <xf numFmtId="165" fontId="38" fillId="0" borderId="0" xfId="0" applyNumberFormat="1" applyFont="1" applyAlignment="1">
      <alignment horizontal="left"/>
    </xf>
    <xf numFmtId="49" fontId="38" fillId="0" borderId="2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1" fillId="0" borderId="0" xfId="1" applyFont="1" applyBorder="1" applyAlignment="1">
      <alignment horizontal="centerContinuous" vertical="center" wrapText="1"/>
    </xf>
    <xf numFmtId="0" fontId="22" fillId="0" borderId="0" xfId="1" applyFont="1" applyBorder="1" applyAlignment="1">
      <alignment horizontal="centerContinuous" vertical="center" wrapText="1"/>
    </xf>
    <xf numFmtId="4" fontId="18" fillId="0" borderId="1" xfId="1" applyNumberFormat="1" applyFont="1" applyBorder="1"/>
    <xf numFmtId="0" fontId="23" fillId="0" borderId="1" xfId="1" applyFont="1" applyBorder="1" applyAlignment="1">
      <alignment horizontal="center"/>
    </xf>
    <xf numFmtId="0" fontId="40" fillId="0" borderId="0" xfId="1" applyFont="1"/>
    <xf numFmtId="0" fontId="1" fillId="0" borderId="1" xfId="1" applyFont="1" applyBorder="1"/>
    <xf numFmtId="0" fontId="8" fillId="0" borderId="1" xfId="1" applyFont="1" applyBorder="1"/>
    <xf numFmtId="0" fontId="41" fillId="0" borderId="1" xfId="1" applyFont="1" applyBorder="1"/>
    <xf numFmtId="0" fontId="42" fillId="0" borderId="1" xfId="1" applyFont="1" applyBorder="1"/>
    <xf numFmtId="0" fontId="43" fillId="0" borderId="1" xfId="1" applyFont="1" applyBorder="1"/>
    <xf numFmtId="4" fontId="1" fillId="0" borderId="1" xfId="1" applyNumberFormat="1" applyFont="1" applyBorder="1"/>
    <xf numFmtId="0" fontId="1" fillId="0" borderId="1" xfId="1" applyFont="1" applyFill="1" applyBorder="1" applyAlignment="1">
      <alignment wrapText="1"/>
    </xf>
    <xf numFmtId="4" fontId="10" fillId="0" borderId="1" xfId="1" applyNumberFormat="1" applyFont="1" applyFill="1" applyBorder="1" applyAlignment="1">
      <alignment horizontal="right" wrapText="1"/>
    </xf>
    <xf numFmtId="4" fontId="36" fillId="0" borderId="1" xfId="1" applyNumberFormat="1" applyFont="1" applyFill="1" applyBorder="1" applyAlignment="1">
      <alignment horizontal="right" wrapText="1"/>
    </xf>
    <xf numFmtId="0" fontId="44" fillId="0" borderId="1" xfId="1" applyFont="1" applyFill="1" applyBorder="1"/>
    <xf numFmtId="0" fontId="45" fillId="0" borderId="1" xfId="1" applyFont="1" applyFill="1" applyBorder="1"/>
    <xf numFmtId="4" fontId="45" fillId="0" borderId="1" xfId="1" applyNumberFormat="1" applyFont="1" applyFill="1" applyBorder="1"/>
    <xf numFmtId="4" fontId="10" fillId="0" borderId="1" xfId="1" applyNumberFormat="1" applyFont="1" applyFill="1" applyBorder="1"/>
    <xf numFmtId="0" fontId="1" fillId="0" borderId="1" xfId="1" applyFont="1" applyFill="1" applyBorder="1"/>
    <xf numFmtId="0" fontId="10" fillId="0" borderId="1" xfId="1" applyFont="1" applyFill="1" applyBorder="1" applyAlignment="1">
      <alignment wrapText="1"/>
    </xf>
    <xf numFmtId="4" fontId="39" fillId="0" borderId="1" xfId="1" applyNumberFormat="1" applyFont="1" applyBorder="1"/>
    <xf numFmtId="0" fontId="39" fillId="0" borderId="1" xfId="1" applyFont="1" applyBorder="1"/>
    <xf numFmtId="165" fontId="38" fillId="0" borderId="8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wrapText="1"/>
    </xf>
    <xf numFmtId="49" fontId="46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center" vertical="top" wrapText="1"/>
    </xf>
    <xf numFmtId="0" fontId="1" fillId="0" borderId="1" xfId="1" applyFont="1" applyBorder="1" applyAlignment="1">
      <alignment vertical="top" wrapText="1"/>
    </xf>
    <xf numFmtId="0" fontId="7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2" borderId="4" xfId="1" applyFont="1" applyFill="1" applyBorder="1" applyAlignment="1">
      <alignment vertical="top" wrapText="1"/>
    </xf>
    <xf numFmtId="0" fontId="1" fillId="2" borderId="9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0" borderId="4" xfId="1" applyFont="1" applyBorder="1" applyAlignment="1">
      <alignment horizontal="left" vertical="top" wrapText="1"/>
    </xf>
    <xf numFmtId="0" fontId="1" fillId="0" borderId="9" xfId="1" applyFont="1" applyBorder="1" applyAlignment="1">
      <alignment horizontal="left" vertical="top" wrapText="1"/>
    </xf>
    <xf numFmtId="0" fontId="1" fillId="0" borderId="3" xfId="1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7" fillId="0" borderId="4" xfId="1" applyFont="1" applyBorder="1" applyAlignment="1">
      <alignment horizontal="left" vertical="top" wrapText="1"/>
    </xf>
    <xf numFmtId="0" fontId="7" fillId="0" borderId="9" xfId="1" applyFont="1" applyBorder="1" applyAlignment="1">
      <alignment horizontal="left" vertical="top" wrapText="1"/>
    </xf>
    <xf numFmtId="0" fontId="7" fillId="0" borderId="3" xfId="1" applyFont="1" applyBorder="1" applyAlignment="1">
      <alignment horizontal="left" vertical="top" wrapText="1"/>
    </xf>
    <xf numFmtId="0" fontId="0" fillId="0" borderId="9" xfId="0" applyBorder="1"/>
    <xf numFmtId="0" fontId="0" fillId="0" borderId="3" xfId="0" applyBorder="1"/>
    <xf numFmtId="0" fontId="0" fillId="0" borderId="9" xfId="0" applyBorder="1" applyAlignment="1">
      <alignment vertical="top" wrapText="1"/>
    </xf>
    <xf numFmtId="0" fontId="16" fillId="0" borderId="4" xfId="1" applyFont="1" applyBorder="1" applyAlignment="1">
      <alignment horizontal="left" vertical="top" wrapText="1"/>
    </xf>
    <xf numFmtId="0" fontId="16" fillId="0" borderId="9" xfId="1" applyFont="1" applyBorder="1" applyAlignment="1">
      <alignment horizontal="left" vertical="top" wrapText="1"/>
    </xf>
    <xf numFmtId="0" fontId="16" fillId="0" borderId="3" xfId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1" fillId="0" borderId="8" xfId="1" applyFont="1" applyBorder="1" applyAlignment="1">
      <alignment horizontal="center" vertical="center" wrapText="1"/>
    </xf>
    <xf numFmtId="0" fontId="0" fillId="0" borderId="13" xfId="0" applyBorder="1" applyAlignment="1"/>
    <xf numFmtId="0" fontId="0" fillId="0" borderId="12" xfId="0" applyBorder="1" applyAlignment="1"/>
    <xf numFmtId="4" fontId="7" fillId="0" borderId="8" xfId="1" applyNumberFormat="1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" fillId="0" borderId="4" xfId="0" applyFont="1" applyFill="1" applyBorder="1" applyAlignment="1">
      <alignment vertical="justify" wrapText="1"/>
    </xf>
    <xf numFmtId="0" fontId="3" fillId="0" borderId="3" xfId="0" applyFont="1" applyFill="1" applyBorder="1" applyAlignment="1">
      <alignment vertical="justify" wrapText="1"/>
    </xf>
    <xf numFmtId="0" fontId="1" fillId="0" borderId="4" xfId="0" applyFont="1" applyBorder="1" applyAlignment="1">
      <alignment vertical="justify" wrapText="1"/>
    </xf>
    <xf numFmtId="0" fontId="0" fillId="0" borderId="9" xfId="0" applyBorder="1" applyAlignment="1">
      <alignment vertical="justify" wrapText="1"/>
    </xf>
    <xf numFmtId="0" fontId="0" fillId="0" borderId="3" xfId="0" applyBorder="1" applyAlignment="1">
      <alignment vertical="justify" wrapText="1"/>
    </xf>
    <xf numFmtId="0" fontId="1" fillId="0" borderId="9" xfId="0" applyFont="1" applyBorder="1" applyAlignment="1">
      <alignment vertical="justify" wrapText="1"/>
    </xf>
    <xf numFmtId="0" fontId="1" fillId="0" borderId="3" xfId="0" applyFont="1" applyBorder="1" applyAlignment="1">
      <alignment vertical="justify" wrapText="1"/>
    </xf>
    <xf numFmtId="0" fontId="4" fillId="0" borderId="1" xfId="1" applyFont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4" fillId="0" borderId="9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3" xfId="0" applyFont="1" applyBorder="1" applyAlignment="1">
      <alignment wrapText="1"/>
    </xf>
    <xf numFmtId="49" fontId="31" fillId="0" borderId="8" xfId="0" applyNumberFormat="1" applyFont="1" applyFill="1" applyBorder="1" applyAlignment="1">
      <alignment horizontal="center" vertical="center" wrapText="1"/>
    </xf>
    <xf numFmtId="0" fontId="32" fillId="0" borderId="13" xfId="0" applyFont="1" applyBorder="1" applyAlignment="1">
      <alignment horizontal="center" wrapText="1"/>
    </xf>
    <xf numFmtId="0" fontId="32" fillId="0" borderId="12" xfId="0" applyFont="1" applyBorder="1" applyAlignment="1">
      <alignment horizontal="center" wrapText="1"/>
    </xf>
    <xf numFmtId="49" fontId="31" fillId="0" borderId="8" xfId="0" applyNumberFormat="1" applyFont="1" applyFill="1" applyBorder="1" applyAlignment="1">
      <alignment horizontal="left" vertical="center" wrapText="1"/>
    </xf>
    <xf numFmtId="0" fontId="32" fillId="0" borderId="13" xfId="0" applyFont="1" applyBorder="1" applyAlignment="1">
      <alignment horizontal="left" wrapText="1"/>
    </xf>
    <xf numFmtId="0" fontId="32" fillId="0" borderId="12" xfId="0" applyFont="1" applyBorder="1" applyAlignment="1">
      <alignment horizontal="left" wrapText="1"/>
    </xf>
    <xf numFmtId="49" fontId="31" fillId="2" borderId="8" xfId="0" applyNumberFormat="1" applyFont="1" applyFill="1" applyBorder="1" applyAlignment="1">
      <alignment horizontal="left" vertical="center" wrapText="1"/>
    </xf>
    <xf numFmtId="0" fontId="31" fillId="2" borderId="8" xfId="0" applyNumberFormat="1" applyFont="1" applyFill="1" applyBorder="1" applyAlignment="1">
      <alignment horizontal="left" vertical="center" wrapText="1"/>
    </xf>
    <xf numFmtId="0" fontId="32" fillId="0" borderId="13" xfId="0" applyNumberFormat="1" applyFont="1" applyBorder="1" applyAlignment="1">
      <alignment horizontal="left" wrapText="1"/>
    </xf>
    <xf numFmtId="0" fontId="32" fillId="0" borderId="12" xfId="0" applyNumberFormat="1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32" fillId="0" borderId="13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0" fillId="0" borderId="13" xfId="0" applyFont="1" applyBorder="1" applyAlignment="1">
      <alignment horizontal="left" wrapText="1"/>
    </xf>
    <xf numFmtId="0" fontId="30" fillId="0" borderId="12" xfId="0" applyFont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49" fontId="31" fillId="2" borderId="8" xfId="0" applyNumberFormat="1" applyFont="1" applyFill="1" applyBorder="1" applyAlignment="1">
      <alignment horizontal="left"/>
    </xf>
    <xf numFmtId="49" fontId="31" fillId="2" borderId="13" xfId="0" applyNumberFormat="1" applyFont="1" applyFill="1" applyBorder="1" applyAlignment="1">
      <alignment horizontal="left"/>
    </xf>
    <xf numFmtId="49" fontId="31" fillId="2" borderId="12" xfId="0" applyNumberFormat="1" applyFont="1" applyFill="1" applyBorder="1" applyAlignment="1">
      <alignment horizontal="left"/>
    </xf>
    <xf numFmtId="49" fontId="31" fillId="2" borderId="13" xfId="0" applyNumberFormat="1" applyFont="1" applyFill="1" applyBorder="1" applyAlignment="1">
      <alignment horizontal="left" vertical="center" wrapText="1"/>
    </xf>
    <xf numFmtId="49" fontId="31" fillId="2" borderId="12" xfId="0" applyNumberFormat="1" applyFont="1" applyFill="1" applyBorder="1" applyAlignment="1">
      <alignment horizontal="left" vertical="center" wrapText="1"/>
    </xf>
    <xf numFmtId="49" fontId="31" fillId="2" borderId="8" xfId="0" applyNumberFormat="1" applyFont="1" applyFill="1" applyBorder="1" applyAlignment="1">
      <alignment horizontal="left" wrapText="1"/>
    </xf>
    <xf numFmtId="49" fontId="31" fillId="2" borderId="13" xfId="0" applyNumberFormat="1" applyFont="1" applyFill="1" applyBorder="1" applyAlignment="1">
      <alignment horizontal="left" wrapText="1"/>
    </xf>
    <xf numFmtId="49" fontId="31" fillId="2" borderId="12" xfId="0" applyNumberFormat="1" applyFont="1" applyFill="1" applyBorder="1" applyAlignment="1">
      <alignment horizontal="left" wrapText="1"/>
    </xf>
    <xf numFmtId="0" fontId="31" fillId="0" borderId="8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left" wrapText="1"/>
    </xf>
    <xf numFmtId="0" fontId="31" fillId="0" borderId="12" xfId="0" applyFont="1" applyBorder="1" applyAlignment="1">
      <alignment horizontal="left" wrapText="1"/>
    </xf>
    <xf numFmtId="0" fontId="9" fillId="0" borderId="8" xfId="0" applyFont="1" applyBorder="1" applyAlignment="1">
      <alignment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49" fontId="1" fillId="2" borderId="9" xfId="0" applyNumberFormat="1" applyFont="1" applyFill="1" applyBorder="1" applyAlignment="1">
      <alignment vertical="top" wrapText="1"/>
    </xf>
    <xf numFmtId="49" fontId="1" fillId="2" borderId="3" xfId="0" applyNumberFormat="1" applyFont="1" applyFill="1" applyBorder="1" applyAlignment="1">
      <alignment vertical="top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1" fillId="0" borderId="1" xfId="0" applyFont="1" applyBorder="1" applyAlignment="1">
      <alignment vertical="top" wrapText="1"/>
    </xf>
    <xf numFmtId="49" fontId="1" fillId="0" borderId="15" xfId="0" applyNumberFormat="1" applyFont="1" applyFill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colors>
    <mruColors>
      <color rgb="FFEAEAEA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B22"/>
  <sheetViews>
    <sheetView tabSelected="1" view="pageBreakPreview" topLeftCell="A4" zoomScale="130" zoomScaleSheetLayoutView="130" workbookViewId="0">
      <selection activeCell="I12" sqref="I12"/>
    </sheetView>
  </sheetViews>
  <sheetFormatPr defaultRowHeight="12.75"/>
  <cols>
    <col min="1" max="1" width="45" customWidth="1"/>
    <col min="2" max="2" width="50.140625" customWidth="1"/>
  </cols>
  <sheetData>
    <row r="1" spans="1:2" ht="18.75">
      <c r="A1" s="34"/>
      <c r="B1" s="34"/>
    </row>
    <row r="2" spans="1:2" ht="51">
      <c r="A2" s="12"/>
      <c r="B2" s="104" t="s">
        <v>20</v>
      </c>
    </row>
    <row r="3" spans="1:2">
      <c r="A3" s="12"/>
      <c r="B3" s="104"/>
    </row>
    <row r="4" spans="1:2">
      <c r="A4" s="12"/>
      <c r="B4" s="105" t="s">
        <v>239</v>
      </c>
    </row>
    <row r="5" spans="1:2">
      <c r="A5" s="12"/>
      <c r="B5" s="105"/>
    </row>
    <row r="6" spans="1:2" ht="76.5">
      <c r="A6" s="106" t="s">
        <v>47</v>
      </c>
      <c r="B6" s="106"/>
    </row>
    <row r="7" spans="1:2" ht="25.5">
      <c r="A7" s="107" t="s">
        <v>21</v>
      </c>
      <c r="B7" s="108" t="s">
        <v>48</v>
      </c>
    </row>
    <row r="8" spans="1:2" s="6" customFormat="1" ht="48">
      <c r="A8" s="107" t="s">
        <v>22</v>
      </c>
      <c r="B8" s="114" t="s">
        <v>49</v>
      </c>
    </row>
    <row r="9" spans="1:2" s="6" customFormat="1" ht="12" customHeight="1">
      <c r="A9" s="256" t="s">
        <v>23</v>
      </c>
      <c r="B9" s="115" t="s">
        <v>50</v>
      </c>
    </row>
    <row r="10" spans="1:2" s="6" customFormat="1" ht="0.75" customHeight="1">
      <c r="A10" s="257"/>
      <c r="B10" s="115"/>
    </row>
    <row r="11" spans="1:2" s="6" customFormat="1" hidden="1">
      <c r="A11" s="258"/>
      <c r="B11" s="254"/>
    </row>
    <row r="12" spans="1:2" s="6" customFormat="1" ht="25.5">
      <c r="A12" s="107" t="s">
        <v>24</v>
      </c>
      <c r="B12" s="255"/>
    </row>
    <row r="13" spans="1:2" s="16" customFormat="1" ht="15.75">
      <c r="A13" s="107" t="s">
        <v>25</v>
      </c>
      <c r="B13" s="109"/>
    </row>
    <row r="14" spans="1:2" s="40" customFormat="1">
      <c r="A14" s="107" t="s">
        <v>26</v>
      </c>
      <c r="B14" s="110"/>
    </row>
    <row r="15" spans="1:2" s="40" customFormat="1" ht="25.5">
      <c r="A15" s="107" t="s">
        <v>27</v>
      </c>
      <c r="B15" s="110"/>
    </row>
    <row r="16" spans="1:2" s="6" customFormat="1" ht="25.5">
      <c r="A16" s="107" t="s">
        <v>28</v>
      </c>
      <c r="B16" s="110" t="s">
        <v>373</v>
      </c>
    </row>
    <row r="17" spans="1:2" s="6" customFormat="1" ht="51">
      <c r="A17" s="107" t="s">
        <v>459</v>
      </c>
      <c r="B17" s="253" t="s">
        <v>458</v>
      </c>
    </row>
    <row r="18" spans="1:2" s="52" customFormat="1" ht="25.5">
      <c r="A18" s="107" t="s">
        <v>29</v>
      </c>
      <c r="B18" s="111"/>
    </row>
    <row r="19" spans="1:2" s="52" customFormat="1">
      <c r="A19" s="112" t="s">
        <v>9</v>
      </c>
      <c r="B19" s="113"/>
    </row>
    <row r="20" spans="1:2">
      <c r="A20" s="65"/>
    </row>
    <row r="21" spans="1:2">
      <c r="A21" s="65"/>
      <c r="B21" s="64"/>
    </row>
    <row r="22" spans="1:2">
      <c r="B22" s="64"/>
    </row>
  </sheetData>
  <mergeCells count="2">
    <mergeCell ref="B11:B12"/>
    <mergeCell ref="A9:A11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/>
    <pageSetUpPr fitToPage="1"/>
  </sheetPr>
  <dimension ref="A1:M108"/>
  <sheetViews>
    <sheetView topLeftCell="B1" zoomScaleSheetLayoutView="80" workbookViewId="0">
      <selection activeCell="C6" sqref="C6:C7"/>
    </sheetView>
  </sheetViews>
  <sheetFormatPr defaultColWidth="27.28515625" defaultRowHeight="18.75"/>
  <cols>
    <col min="1" max="1" width="0" style="22" hidden="1" customWidth="1"/>
    <col min="2" max="2" width="31.42578125" style="22" customWidth="1"/>
    <col min="3" max="3" width="55.85546875" style="22" customWidth="1"/>
    <col min="4" max="4" width="50.5703125" style="22" customWidth="1"/>
    <col min="5" max="6" width="19.140625" style="23" customWidth="1"/>
    <col min="7" max="8" width="20.42578125" style="23" customWidth="1"/>
    <col min="9" max="9" width="20.85546875" style="23" customWidth="1"/>
    <col min="10" max="10" width="19.140625" style="23" hidden="1" customWidth="1"/>
    <col min="11" max="11" width="19.140625" style="23" customWidth="1"/>
    <col min="12" max="241" width="9.140625" style="22" customWidth="1"/>
    <col min="242" max="242" width="0" style="22" hidden="1" customWidth="1"/>
    <col min="243" max="243" width="21.7109375" style="22" customWidth="1"/>
    <col min="244" max="244" width="48.140625" style="22" customWidth="1"/>
    <col min="245" max="245" width="29.7109375" style="22" customWidth="1"/>
    <col min="246" max="246" width="11.42578125" style="22" customWidth="1"/>
    <col min="247" max="247" width="7.5703125" style="22" customWidth="1"/>
    <col min="248" max="248" width="11.7109375" style="22" customWidth="1"/>
    <col min="249" max="249" width="7.140625" style="22" customWidth="1"/>
    <col min="250" max="250" width="0" style="22" hidden="1" customWidth="1"/>
    <col min="251" max="252" width="19.140625" style="22" customWidth="1"/>
    <col min="253" max="253" width="20.42578125" style="22" customWidth="1"/>
    <col min="254" max="254" width="20.85546875" style="22" customWidth="1"/>
    <col min="255" max="256" width="22" style="22" customWidth="1"/>
    <col min="257" max="257" width="0" style="22" hidden="1" customWidth="1"/>
    <col min="258" max="16384" width="27.28515625" style="22"/>
  </cols>
  <sheetData>
    <row r="1" spans="1:13" s="70" customFormat="1" ht="20.25">
      <c r="A1" s="67"/>
      <c r="B1" s="67"/>
      <c r="C1" s="67"/>
      <c r="D1" s="68"/>
      <c r="E1" s="69"/>
      <c r="F1" s="69"/>
      <c r="G1" s="69"/>
      <c r="H1" s="69"/>
      <c r="I1" s="69"/>
      <c r="J1" s="69"/>
      <c r="K1" s="69"/>
      <c r="L1" s="67"/>
      <c r="M1" s="67"/>
    </row>
    <row r="2" spans="1:13" s="70" customFormat="1" ht="20.25">
      <c r="A2" s="67"/>
      <c r="B2" s="67"/>
      <c r="C2" s="67"/>
      <c r="D2" s="67"/>
      <c r="E2" s="71"/>
      <c r="F2" s="71"/>
      <c r="G2" s="71"/>
      <c r="H2" s="71"/>
      <c r="I2" s="78" t="s">
        <v>10</v>
      </c>
      <c r="J2" s="69"/>
      <c r="K2" s="69"/>
      <c r="L2" s="67"/>
      <c r="M2" s="67"/>
    </row>
    <row r="3" spans="1:13" s="70" customFormat="1">
      <c r="A3" s="67"/>
      <c r="B3" s="67"/>
      <c r="C3" s="67"/>
      <c r="D3" s="67"/>
      <c r="E3" s="69"/>
      <c r="F3" s="69"/>
      <c r="G3" s="69"/>
      <c r="H3" s="69"/>
      <c r="I3" s="69"/>
      <c r="J3" s="69"/>
      <c r="K3" s="69"/>
      <c r="L3" s="67"/>
      <c r="M3" s="67"/>
    </row>
    <row r="4" spans="1:13" s="67" customFormat="1" ht="69.75" customHeight="1">
      <c r="B4" s="80" t="s">
        <v>139</v>
      </c>
      <c r="C4" s="224"/>
      <c r="D4" s="224"/>
      <c r="E4" s="224"/>
      <c r="F4" s="224"/>
      <c r="G4" s="224"/>
      <c r="H4" s="224"/>
      <c r="I4" s="225"/>
      <c r="J4" s="69"/>
      <c r="K4" s="69"/>
    </row>
    <row r="5" spans="1:13" s="67" customFormat="1" ht="23.25">
      <c r="B5" s="72"/>
      <c r="C5" s="288"/>
      <c r="D5" s="289"/>
      <c r="E5" s="289"/>
      <c r="F5" s="289"/>
      <c r="G5" s="289"/>
      <c r="H5" s="289"/>
      <c r="I5" s="289"/>
      <c r="J5" s="289"/>
      <c r="K5" s="290"/>
    </row>
    <row r="6" spans="1:13" s="67" customFormat="1">
      <c r="B6" s="264" t="s">
        <v>252</v>
      </c>
      <c r="C6" s="265" t="s">
        <v>31</v>
      </c>
      <c r="D6" s="259" t="s">
        <v>43</v>
      </c>
      <c r="E6" s="291" t="s">
        <v>44</v>
      </c>
      <c r="F6" s="292"/>
      <c r="G6" s="292"/>
      <c r="H6" s="292"/>
      <c r="I6" s="292"/>
      <c r="J6" s="292"/>
      <c r="K6" s="293"/>
    </row>
    <row r="7" spans="1:13" s="67" customFormat="1" ht="162.75" customHeight="1">
      <c r="B7" s="264"/>
      <c r="C7" s="266"/>
      <c r="D7" s="260"/>
      <c r="E7" s="50" t="s">
        <v>58</v>
      </c>
      <c r="F7" s="50" t="s">
        <v>59</v>
      </c>
      <c r="G7" s="51" t="s">
        <v>60</v>
      </c>
      <c r="H7" s="208" t="s">
        <v>359</v>
      </c>
      <c r="I7" s="223" t="s">
        <v>400</v>
      </c>
      <c r="K7" s="223" t="s">
        <v>401</v>
      </c>
    </row>
    <row r="8" spans="1:13" s="67" customFormat="1">
      <c r="B8" s="81">
        <v>1</v>
      </c>
      <c r="C8" s="81">
        <v>2</v>
      </c>
      <c r="D8" s="82">
        <v>3</v>
      </c>
      <c r="E8" s="83">
        <v>4</v>
      </c>
      <c r="F8" s="83">
        <v>5</v>
      </c>
      <c r="G8" s="83">
        <v>6</v>
      </c>
      <c r="H8" s="83">
        <v>7</v>
      </c>
      <c r="I8" s="83">
        <v>8</v>
      </c>
      <c r="K8" s="227">
        <v>9</v>
      </c>
    </row>
    <row r="9" spans="1:13" s="67" customFormat="1">
      <c r="B9" s="261" t="s">
        <v>30</v>
      </c>
      <c r="C9" s="262" t="s">
        <v>140</v>
      </c>
      <c r="D9" s="53" t="s">
        <v>245</v>
      </c>
      <c r="E9" s="77">
        <f>E14+E17+E20+E23+E26+E29+E32+E35+E38+E41+E44+E47+E50+E53+E56+E59+E62+E65+E68+E71+E74</f>
        <v>57430.479999999996</v>
      </c>
      <c r="F9" s="77">
        <f>F14+F17+F20+F23+F26+F29+F32+F35+F38+F41+F44+F47+F50+F53+F56+F59+F62+F65+F68+F71+F74</f>
        <v>62495</v>
      </c>
      <c r="G9" s="77">
        <f>G14+G17+G20+G23+G26+G29+G32+G35+G38+G41+G44+G47+G50+G53+G56+G59+G62+G65+G68+G71+G74+G77+G80+G83+G86+G89+G92+G95+G98</f>
        <v>62530.69999999999</v>
      </c>
      <c r="H9" s="77">
        <f>H14+H17+H20+H23+H26+H29+H32+H35+H38+H41+H44+H47+H50+H53+H56+H59+H62+H65+H68+H71+H74+H77+H80+H83+H86+H89+H92+H95+H98</f>
        <v>72162</v>
      </c>
      <c r="I9" s="77">
        <f>I17+I20+I23+I26+I29+I32+I35+I38+I41+I44+I47+I50+I53+I56+I59+I62+I65+I68+I71+I74+I77+I80+I83+I86+I89+I92+I95+I98+I101</f>
        <v>123420.50000000001</v>
      </c>
      <c r="J9" s="77">
        <f>J17+J20+J23+J26+J29+J32+J35+J38+J41+J44+J47+J50+J53+J56+J59+J62+J65+J68+J71+J74+J77+J80+J83+J86+J89+J92+J95+J98+J101</f>
        <v>0</v>
      </c>
      <c r="K9" s="77">
        <f>K17+K20+K23+K26+K29+K32+K35+K38+K41+K44+K47+K50+K53+K56+K59+K62+K65+K68+K71+K74+K77+K80+K83+K86+K89+K92+K95+K98+K101+K104</f>
        <v>123985.4</v>
      </c>
    </row>
    <row r="10" spans="1:13" s="67" customFormat="1" ht="18.75" customHeight="1">
      <c r="B10" s="261"/>
      <c r="C10" s="262"/>
      <c r="D10" s="53" t="s">
        <v>278</v>
      </c>
      <c r="E10" s="84"/>
      <c r="F10" s="176"/>
      <c r="G10" s="84"/>
      <c r="H10" s="84"/>
      <c r="I10" s="84"/>
      <c r="J10" s="69"/>
      <c r="K10" s="226"/>
    </row>
    <row r="11" spans="1:13" s="67" customFormat="1">
      <c r="B11" s="261"/>
      <c r="C11" s="262"/>
      <c r="D11" s="53" t="s">
        <v>256</v>
      </c>
      <c r="E11" s="77"/>
      <c r="F11" s="159"/>
      <c r="G11" s="77"/>
      <c r="H11" s="77"/>
      <c r="I11" s="77"/>
      <c r="J11" s="69"/>
      <c r="K11" s="226"/>
    </row>
    <row r="12" spans="1:13" s="75" customFormat="1">
      <c r="A12" s="73"/>
      <c r="B12" s="261"/>
      <c r="C12" s="262"/>
      <c r="D12" s="53" t="s">
        <v>14</v>
      </c>
      <c r="E12" s="77"/>
      <c r="F12" s="159"/>
      <c r="G12" s="77"/>
      <c r="H12" s="77"/>
      <c r="I12" s="77"/>
      <c r="J12" s="74"/>
      <c r="K12" s="226"/>
    </row>
    <row r="13" spans="1:13" s="67" customFormat="1">
      <c r="B13" s="261"/>
      <c r="C13" s="262"/>
      <c r="D13" s="53" t="s">
        <v>251</v>
      </c>
      <c r="E13" s="77"/>
      <c r="F13" s="159"/>
      <c r="G13" s="77"/>
      <c r="H13" s="77"/>
      <c r="I13" s="77"/>
      <c r="J13" s="69"/>
      <c r="K13" s="226"/>
    </row>
    <row r="14" spans="1:13" s="67" customFormat="1">
      <c r="B14" s="261" t="s">
        <v>15</v>
      </c>
      <c r="C14" s="263" t="s">
        <v>52</v>
      </c>
      <c r="D14" s="53" t="s">
        <v>245</v>
      </c>
      <c r="E14" s="165">
        <f>E15</f>
        <v>1502.8</v>
      </c>
      <c r="F14" s="165">
        <f>F15</f>
        <v>515</v>
      </c>
      <c r="G14" s="165">
        <v>0</v>
      </c>
      <c r="H14" s="165">
        <v>0</v>
      </c>
      <c r="I14" s="165">
        <v>0</v>
      </c>
      <c r="J14" s="228"/>
      <c r="K14" s="231">
        <f>K15</f>
        <v>0</v>
      </c>
    </row>
    <row r="15" spans="1:13" s="67" customFormat="1" ht="27" customHeight="1">
      <c r="B15" s="261"/>
      <c r="C15" s="263"/>
      <c r="D15" s="53" t="s">
        <v>278</v>
      </c>
      <c r="E15" s="175">
        <f>табл9!H17</f>
        <v>1502.8</v>
      </c>
      <c r="F15" s="166">
        <v>515</v>
      </c>
      <c r="G15" s="166">
        <v>0</v>
      </c>
      <c r="H15" s="166">
        <v>0</v>
      </c>
      <c r="I15" s="166">
        <v>0</v>
      </c>
      <c r="K15" s="232">
        <v>0</v>
      </c>
    </row>
    <row r="16" spans="1:13" s="67" customFormat="1">
      <c r="B16" s="261"/>
      <c r="C16" s="263"/>
      <c r="D16" s="53" t="s">
        <v>251</v>
      </c>
      <c r="E16" s="160"/>
      <c r="F16" s="166"/>
      <c r="G16" s="24"/>
      <c r="H16" s="24"/>
      <c r="I16" s="24"/>
      <c r="K16" s="233"/>
    </row>
    <row r="17" spans="2:11" s="67" customFormat="1">
      <c r="B17" s="261" t="s">
        <v>16</v>
      </c>
      <c r="C17" s="263" t="s">
        <v>53</v>
      </c>
      <c r="D17" s="53" t="s">
        <v>245</v>
      </c>
      <c r="E17" s="165">
        <v>0</v>
      </c>
      <c r="F17" s="165">
        <v>0</v>
      </c>
      <c r="G17" s="165">
        <v>620.79999999999995</v>
      </c>
      <c r="H17" s="165">
        <v>717.2</v>
      </c>
      <c r="I17" s="165">
        <f>I18+I19</f>
        <v>1024.0999999999999</v>
      </c>
      <c r="J17" s="165">
        <f t="shared" ref="J17:K17" si="0">J18+J19</f>
        <v>0</v>
      </c>
      <c r="K17" s="165">
        <f t="shared" si="0"/>
        <v>1502.8</v>
      </c>
    </row>
    <row r="18" spans="2:11" s="67" customFormat="1">
      <c r="B18" s="261"/>
      <c r="C18" s="263"/>
      <c r="D18" s="53" t="s">
        <v>278</v>
      </c>
      <c r="E18" s="164">
        <v>0</v>
      </c>
      <c r="F18" s="164">
        <v>0</v>
      </c>
      <c r="G18" s="164">
        <v>620.79999999999995</v>
      </c>
      <c r="H18" s="164">
        <v>717.2</v>
      </c>
      <c r="I18" s="164">
        <v>1024.0999999999999</v>
      </c>
      <c r="J18" s="69"/>
      <c r="K18" s="234">
        <v>1502.8</v>
      </c>
    </row>
    <row r="19" spans="2:11" s="67" customFormat="1">
      <c r="B19" s="261"/>
      <c r="C19" s="263"/>
      <c r="D19" s="53" t="s">
        <v>251</v>
      </c>
      <c r="E19" s="161"/>
      <c r="F19" s="159"/>
      <c r="G19" s="77"/>
      <c r="H19" s="77"/>
      <c r="I19" s="77"/>
      <c r="J19" s="69"/>
      <c r="K19" s="234"/>
    </row>
    <row r="20" spans="2:11" s="67" customFormat="1">
      <c r="B20" s="261" t="s">
        <v>161</v>
      </c>
      <c r="C20" s="263" t="s">
        <v>81</v>
      </c>
      <c r="D20" s="53" t="s">
        <v>245</v>
      </c>
      <c r="E20" s="159">
        <f>E21</f>
        <v>0</v>
      </c>
      <c r="F20" s="159">
        <f>F21</f>
        <v>0</v>
      </c>
      <c r="G20" s="159">
        <f>G21</f>
        <v>387</v>
      </c>
      <c r="H20" s="159">
        <f>H21</f>
        <v>387</v>
      </c>
      <c r="I20" s="159">
        <f>I21+I22</f>
        <v>398</v>
      </c>
      <c r="J20" s="159">
        <f t="shared" ref="J20:K20" si="1">J21+J22</f>
        <v>0</v>
      </c>
      <c r="K20" s="159">
        <f t="shared" si="1"/>
        <v>0</v>
      </c>
    </row>
    <row r="21" spans="2:11" s="67" customFormat="1">
      <c r="B21" s="261"/>
      <c r="C21" s="263"/>
      <c r="D21" s="53" t="s">
        <v>278</v>
      </c>
      <c r="E21" s="164">
        <v>0</v>
      </c>
      <c r="F21" s="164">
        <v>0</v>
      </c>
      <c r="G21" s="164">
        <v>387</v>
      </c>
      <c r="H21" s="164">
        <v>387</v>
      </c>
      <c r="I21" s="164">
        <v>398</v>
      </c>
      <c r="J21" s="69"/>
      <c r="K21" s="234">
        <v>0</v>
      </c>
    </row>
    <row r="22" spans="2:11" s="67" customFormat="1">
      <c r="B22" s="261"/>
      <c r="C22" s="263"/>
      <c r="D22" s="53" t="s">
        <v>251</v>
      </c>
      <c r="E22" s="161"/>
      <c r="F22" s="159"/>
      <c r="G22" s="77"/>
      <c r="H22" s="77"/>
      <c r="I22" s="77"/>
      <c r="J22" s="69"/>
      <c r="K22" s="234"/>
    </row>
    <row r="23" spans="2:11" s="67" customFormat="1">
      <c r="B23" s="261" t="s">
        <v>54</v>
      </c>
      <c r="C23" s="263" t="s">
        <v>55</v>
      </c>
      <c r="D23" s="53" t="s">
        <v>245</v>
      </c>
      <c r="E23" s="165">
        <f>E24</f>
        <v>0</v>
      </c>
      <c r="F23" s="165">
        <f>F24</f>
        <v>0</v>
      </c>
      <c r="G23" s="165">
        <f>G24</f>
        <v>342</v>
      </c>
      <c r="H23" s="165">
        <f>H24</f>
        <v>343</v>
      </c>
      <c r="I23" s="165">
        <f>I24+I25</f>
        <v>354</v>
      </c>
      <c r="J23" s="165">
        <f t="shared" ref="J23:K23" si="2">J24+J25</f>
        <v>0</v>
      </c>
      <c r="K23" s="165">
        <f t="shared" si="2"/>
        <v>358</v>
      </c>
    </row>
    <row r="24" spans="2:11" s="67" customFormat="1">
      <c r="B24" s="261"/>
      <c r="C24" s="263"/>
      <c r="D24" s="53" t="s">
        <v>278</v>
      </c>
      <c r="E24" s="166">
        <v>0</v>
      </c>
      <c r="F24" s="166">
        <v>0</v>
      </c>
      <c r="G24" s="166">
        <v>342</v>
      </c>
      <c r="H24" s="166">
        <v>343</v>
      </c>
      <c r="I24" s="166">
        <v>354</v>
      </c>
      <c r="J24" s="69"/>
      <c r="K24" s="244">
        <v>358</v>
      </c>
    </row>
    <row r="25" spans="2:11" s="67" customFormat="1">
      <c r="B25" s="261"/>
      <c r="C25" s="263"/>
      <c r="D25" s="53" t="s">
        <v>251</v>
      </c>
      <c r="E25" s="162"/>
      <c r="F25" s="165"/>
      <c r="G25" s="85"/>
      <c r="H25" s="85"/>
      <c r="I25" s="85"/>
      <c r="J25" s="69"/>
      <c r="K25" s="234"/>
    </row>
    <row r="26" spans="2:11" s="67" customFormat="1" ht="18.75" customHeight="1">
      <c r="B26" s="261" t="s">
        <v>56</v>
      </c>
      <c r="C26" s="263" t="s">
        <v>57</v>
      </c>
      <c r="D26" s="53" t="s">
        <v>245</v>
      </c>
      <c r="E26" s="165">
        <f>E27</f>
        <v>0</v>
      </c>
      <c r="F26" s="165">
        <f>F27</f>
        <v>0</v>
      </c>
      <c r="G26" s="165">
        <f>G27</f>
        <v>463</v>
      </c>
      <c r="H26" s="165">
        <f>H27</f>
        <v>463</v>
      </c>
      <c r="I26" s="165">
        <f>I27</f>
        <v>480</v>
      </c>
      <c r="J26" s="165">
        <f t="shared" ref="J26:K26" si="3">J27</f>
        <v>0</v>
      </c>
      <c r="K26" s="165">
        <f t="shared" si="3"/>
        <v>484</v>
      </c>
    </row>
    <row r="27" spans="2:11" s="67" customFormat="1" ht="27" customHeight="1">
      <c r="B27" s="261"/>
      <c r="C27" s="263"/>
      <c r="D27" s="53" t="s">
        <v>278</v>
      </c>
      <c r="E27" s="166">
        <v>0</v>
      </c>
      <c r="F27" s="166">
        <v>0</v>
      </c>
      <c r="G27" s="166">
        <v>463</v>
      </c>
      <c r="H27" s="166">
        <v>463</v>
      </c>
      <c r="I27" s="166">
        <v>480</v>
      </c>
      <c r="K27" s="245">
        <v>484</v>
      </c>
    </row>
    <row r="28" spans="2:11" s="67" customFormat="1">
      <c r="B28" s="261"/>
      <c r="C28" s="263"/>
      <c r="D28" s="53" t="s">
        <v>251</v>
      </c>
      <c r="E28" s="166"/>
      <c r="F28" s="166"/>
      <c r="G28" s="24"/>
      <c r="H28" s="24"/>
      <c r="I28" s="24"/>
      <c r="K28" s="229"/>
    </row>
    <row r="29" spans="2:11" s="67" customFormat="1" ht="18.75" customHeight="1">
      <c r="B29" s="261" t="s">
        <v>61</v>
      </c>
      <c r="C29" s="263" t="s">
        <v>62</v>
      </c>
      <c r="D29" s="53" t="s">
        <v>245</v>
      </c>
      <c r="E29" s="159">
        <v>0</v>
      </c>
      <c r="F29" s="159">
        <v>0</v>
      </c>
      <c r="G29" s="159">
        <f>G30</f>
        <v>203.8</v>
      </c>
      <c r="H29" s="159">
        <f>H30</f>
        <v>68.900000000000006</v>
      </c>
      <c r="I29" s="159">
        <f>I30</f>
        <v>9</v>
      </c>
      <c r="J29" s="159">
        <f t="shared" ref="J29:K29" si="4">J30</f>
        <v>0</v>
      </c>
      <c r="K29" s="159">
        <f t="shared" si="4"/>
        <v>292.2</v>
      </c>
    </row>
    <row r="30" spans="2:11" s="67" customFormat="1">
      <c r="B30" s="261"/>
      <c r="C30" s="263"/>
      <c r="D30" s="53" t="s">
        <v>278</v>
      </c>
      <c r="E30" s="164">
        <v>0</v>
      </c>
      <c r="F30" s="164">
        <v>0</v>
      </c>
      <c r="G30" s="164">
        <v>203.8</v>
      </c>
      <c r="H30" s="164">
        <v>68.900000000000006</v>
      </c>
      <c r="I30" s="164">
        <v>9</v>
      </c>
      <c r="K30" s="245">
        <v>292.2</v>
      </c>
    </row>
    <row r="31" spans="2:11" s="67" customFormat="1">
      <c r="B31" s="261"/>
      <c r="C31" s="263"/>
      <c r="D31" s="53" t="s">
        <v>251</v>
      </c>
      <c r="E31" s="164"/>
      <c r="F31" s="164"/>
      <c r="G31" s="76"/>
      <c r="H31" s="76"/>
      <c r="I31" s="76"/>
      <c r="K31" s="229"/>
    </row>
    <row r="32" spans="2:11" s="67" customFormat="1">
      <c r="B32" s="261" t="s">
        <v>165</v>
      </c>
      <c r="C32" s="263" t="s">
        <v>70</v>
      </c>
      <c r="D32" s="53" t="s">
        <v>245</v>
      </c>
      <c r="E32" s="159">
        <f>E33</f>
        <v>1590</v>
      </c>
      <c r="F32" s="159">
        <f>F33</f>
        <v>1177</v>
      </c>
      <c r="G32" s="159">
        <f>G33</f>
        <v>1525</v>
      </c>
      <c r="H32" s="159">
        <f>H33</f>
        <v>1422</v>
      </c>
      <c r="I32" s="159">
        <f>I33</f>
        <v>1500</v>
      </c>
      <c r="J32" s="159">
        <f t="shared" ref="J32:K32" si="5">J33</f>
        <v>0</v>
      </c>
      <c r="K32" s="159">
        <f t="shared" si="5"/>
        <v>1590</v>
      </c>
    </row>
    <row r="33" spans="2:11" s="67" customFormat="1">
      <c r="B33" s="261"/>
      <c r="C33" s="263"/>
      <c r="D33" s="53" t="s">
        <v>278</v>
      </c>
      <c r="E33" s="164">
        <f>табл9!H30</f>
        <v>1590</v>
      </c>
      <c r="F33" s="164">
        <v>1177</v>
      </c>
      <c r="G33" s="164">
        <v>1525</v>
      </c>
      <c r="H33" s="164">
        <v>1422</v>
      </c>
      <c r="I33" s="164">
        <v>1500</v>
      </c>
      <c r="K33" s="245">
        <v>1590</v>
      </c>
    </row>
    <row r="34" spans="2:11" s="67" customFormat="1">
      <c r="B34" s="261"/>
      <c r="C34" s="263"/>
      <c r="D34" s="53" t="s">
        <v>251</v>
      </c>
      <c r="E34" s="164"/>
      <c r="F34" s="164"/>
      <c r="G34" s="76"/>
      <c r="H34" s="76"/>
      <c r="I34" s="76"/>
      <c r="K34" s="229"/>
    </row>
    <row r="35" spans="2:11" s="67" customFormat="1">
      <c r="B35" s="261" t="s">
        <v>168</v>
      </c>
      <c r="C35" s="263" t="s">
        <v>71</v>
      </c>
      <c r="D35" s="53" t="s">
        <v>245</v>
      </c>
      <c r="E35" s="159">
        <v>276</v>
      </c>
      <c r="F35" s="159">
        <f>F36</f>
        <v>77</v>
      </c>
      <c r="G35" s="159">
        <v>556.9</v>
      </c>
      <c r="H35" s="159">
        <f>H36</f>
        <v>696.5</v>
      </c>
      <c r="I35" s="159">
        <f>I36</f>
        <v>551.20000000000005</v>
      </c>
      <c r="J35" s="159">
        <f t="shared" ref="J35:K35" si="6">J36</f>
        <v>0</v>
      </c>
      <c r="K35" s="159">
        <f t="shared" si="6"/>
        <v>435.7</v>
      </c>
    </row>
    <row r="36" spans="2:11" s="67" customFormat="1">
      <c r="B36" s="261"/>
      <c r="C36" s="263"/>
      <c r="D36" s="53" t="s">
        <v>278</v>
      </c>
      <c r="E36" s="164">
        <v>276</v>
      </c>
      <c r="F36" s="164">
        <v>77</v>
      </c>
      <c r="G36" s="164">
        <v>556.9</v>
      </c>
      <c r="H36" s="164">
        <v>696.5</v>
      </c>
      <c r="I36" s="164">
        <v>551.20000000000005</v>
      </c>
      <c r="K36" s="245">
        <v>435.7</v>
      </c>
    </row>
    <row r="37" spans="2:11" s="67" customFormat="1">
      <c r="B37" s="261"/>
      <c r="C37" s="263"/>
      <c r="D37" s="53" t="s">
        <v>251</v>
      </c>
      <c r="E37" s="164"/>
      <c r="F37" s="164"/>
      <c r="G37" s="76"/>
      <c r="H37" s="76"/>
      <c r="I37" s="76"/>
      <c r="K37" s="229"/>
    </row>
    <row r="38" spans="2:11" s="67" customFormat="1">
      <c r="B38" s="261" t="s">
        <v>170</v>
      </c>
      <c r="C38" s="271" t="s">
        <v>77</v>
      </c>
      <c r="D38" s="53" t="s">
        <v>245</v>
      </c>
      <c r="E38" s="159">
        <v>0</v>
      </c>
      <c r="F38" s="159">
        <v>0</v>
      </c>
      <c r="G38" s="159">
        <v>0</v>
      </c>
      <c r="H38" s="159">
        <f>H39</f>
        <v>0</v>
      </c>
      <c r="I38" s="159">
        <f>I39</f>
        <v>0</v>
      </c>
      <c r="J38" s="159">
        <f t="shared" ref="J38:K38" si="7">J39</f>
        <v>0</v>
      </c>
      <c r="K38" s="159">
        <f t="shared" si="7"/>
        <v>0</v>
      </c>
    </row>
    <row r="39" spans="2:11" s="67" customFormat="1">
      <c r="B39" s="261"/>
      <c r="C39" s="272"/>
      <c r="D39" s="53" t="s">
        <v>278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K39" s="229"/>
    </row>
    <row r="40" spans="2:11" s="67" customFormat="1">
      <c r="B40" s="261"/>
      <c r="C40" s="273"/>
      <c r="D40" s="53" t="s">
        <v>251</v>
      </c>
      <c r="E40" s="167"/>
      <c r="F40" s="167"/>
      <c r="G40" s="79"/>
      <c r="H40" s="79"/>
      <c r="I40" s="79"/>
      <c r="K40" s="229"/>
    </row>
    <row r="41" spans="2:11" s="67" customFormat="1" ht="18.75" customHeight="1">
      <c r="B41" s="261" t="s">
        <v>78</v>
      </c>
      <c r="C41" s="270" t="s">
        <v>79</v>
      </c>
      <c r="D41" s="53" t="s">
        <v>245</v>
      </c>
      <c r="E41" s="159">
        <f>E42</f>
        <v>3933.3</v>
      </c>
      <c r="F41" s="159">
        <f>F42</f>
        <v>3210</v>
      </c>
      <c r="G41" s="159">
        <f>G42</f>
        <v>9563.4</v>
      </c>
      <c r="H41" s="159">
        <f>H42</f>
        <v>14487</v>
      </c>
      <c r="I41" s="159">
        <f>I42</f>
        <v>34322.300000000003</v>
      </c>
      <c r="J41" s="168">
        <f t="shared" ref="J41:K41" si="8">J42</f>
        <v>0</v>
      </c>
      <c r="K41" s="159">
        <f t="shared" si="8"/>
        <v>31290</v>
      </c>
    </row>
    <row r="42" spans="2:11" s="70" customFormat="1" ht="20.25" customHeight="1">
      <c r="B42" s="261"/>
      <c r="C42" s="270"/>
      <c r="D42" s="53" t="s">
        <v>278</v>
      </c>
      <c r="E42" s="164">
        <v>3933.3</v>
      </c>
      <c r="F42" s="164">
        <v>3210</v>
      </c>
      <c r="G42" s="164">
        <v>9563.4</v>
      </c>
      <c r="H42" s="164">
        <v>14487</v>
      </c>
      <c r="I42" s="164">
        <v>34322.300000000003</v>
      </c>
      <c r="K42" s="245">
        <v>31290</v>
      </c>
    </row>
    <row r="43" spans="2:11" s="70" customFormat="1" ht="17.25" customHeight="1">
      <c r="B43" s="261"/>
      <c r="C43" s="270"/>
      <c r="D43" s="53" t="s">
        <v>251</v>
      </c>
      <c r="E43" s="159"/>
      <c r="F43" s="159"/>
      <c r="G43" s="77"/>
      <c r="H43" s="77"/>
      <c r="I43" s="77"/>
      <c r="K43" s="229"/>
    </row>
    <row r="44" spans="2:11" s="70" customFormat="1" ht="20.25" customHeight="1">
      <c r="B44" s="261" t="s">
        <v>80</v>
      </c>
      <c r="C44" s="270" t="s">
        <v>82</v>
      </c>
      <c r="D44" s="53" t="s">
        <v>245</v>
      </c>
      <c r="E44" s="165">
        <v>23584.5</v>
      </c>
      <c r="F44" s="165">
        <f>F45</f>
        <v>26348</v>
      </c>
      <c r="G44" s="165">
        <f>G45</f>
        <v>23532.7</v>
      </c>
      <c r="H44" s="165">
        <f>H45</f>
        <v>24675.5</v>
      </c>
      <c r="I44" s="165">
        <f>I45</f>
        <v>26495.1</v>
      </c>
      <c r="J44" s="165">
        <f t="shared" ref="J44:K44" si="9">J45</f>
        <v>0</v>
      </c>
      <c r="K44" s="165">
        <f t="shared" si="9"/>
        <v>32463.5</v>
      </c>
    </row>
    <row r="45" spans="2:11" s="70" customFormat="1" ht="19.5" customHeight="1">
      <c r="B45" s="261"/>
      <c r="C45" s="270"/>
      <c r="D45" s="53" t="s">
        <v>278</v>
      </c>
      <c r="E45" s="166">
        <v>23584.5</v>
      </c>
      <c r="F45" s="166">
        <v>26348</v>
      </c>
      <c r="G45" s="166">
        <v>23532.7</v>
      </c>
      <c r="H45" s="166">
        <v>24675.5</v>
      </c>
      <c r="I45" s="166">
        <v>26495.1</v>
      </c>
      <c r="K45" s="245">
        <v>32463.5</v>
      </c>
    </row>
    <row r="46" spans="2:11" s="70" customFormat="1" ht="16.5" customHeight="1">
      <c r="B46" s="261"/>
      <c r="C46" s="270"/>
      <c r="D46" s="53" t="s">
        <v>251</v>
      </c>
      <c r="E46" s="166"/>
      <c r="F46" s="166"/>
      <c r="G46" s="24"/>
      <c r="H46" s="24"/>
      <c r="I46" s="24"/>
      <c r="K46" s="229"/>
    </row>
    <row r="47" spans="2:11" s="70" customFormat="1" ht="19.5" customHeight="1">
      <c r="B47" s="261" t="s">
        <v>208</v>
      </c>
      <c r="C47" s="267" t="s">
        <v>85</v>
      </c>
      <c r="D47" s="53" t="s">
        <v>245</v>
      </c>
      <c r="E47" s="159">
        <f>E48</f>
        <v>13969.28</v>
      </c>
      <c r="F47" s="159">
        <f>F48</f>
        <v>14081</v>
      </c>
      <c r="G47" s="159">
        <f>G48</f>
        <v>7117.1</v>
      </c>
      <c r="H47" s="159">
        <f>H48</f>
        <v>11436.7</v>
      </c>
      <c r="I47" s="159">
        <f>I48</f>
        <v>31357</v>
      </c>
      <c r="J47" s="159">
        <f t="shared" ref="J47:K47" si="10">J48</f>
        <v>0</v>
      </c>
      <c r="K47" s="159">
        <f t="shared" si="10"/>
        <v>24537.7</v>
      </c>
    </row>
    <row r="48" spans="2:11" s="70" customFormat="1" ht="18" customHeight="1">
      <c r="B48" s="261"/>
      <c r="C48" s="268"/>
      <c r="D48" s="53" t="s">
        <v>278</v>
      </c>
      <c r="E48" s="164">
        <v>13969.28</v>
      </c>
      <c r="F48" s="164">
        <v>14081</v>
      </c>
      <c r="G48" s="164">
        <v>7117.1</v>
      </c>
      <c r="H48" s="164">
        <v>11436.7</v>
      </c>
      <c r="I48" s="164">
        <v>31357</v>
      </c>
      <c r="K48" s="245">
        <v>24537.7</v>
      </c>
    </row>
    <row r="49" spans="2:11" s="70" customFormat="1" ht="18.75" customHeight="1">
      <c r="B49" s="261"/>
      <c r="C49" s="269"/>
      <c r="D49" s="53"/>
      <c r="E49" s="164"/>
      <c r="F49" s="164"/>
      <c r="G49" s="76"/>
      <c r="H49" s="76"/>
      <c r="I49" s="76"/>
      <c r="K49" s="229"/>
    </row>
    <row r="50" spans="2:11" s="70" customFormat="1" ht="18.75" customHeight="1">
      <c r="B50" s="261" t="s">
        <v>209</v>
      </c>
      <c r="C50" s="267" t="s">
        <v>234</v>
      </c>
      <c r="D50" s="53" t="s">
        <v>245</v>
      </c>
      <c r="E50" s="159">
        <f>E51</f>
        <v>260</v>
      </c>
      <c r="F50" s="159">
        <f>F51</f>
        <v>270</v>
      </c>
      <c r="G50" s="159">
        <f>G51</f>
        <v>790.1</v>
      </c>
      <c r="H50" s="159">
        <f>H51</f>
        <v>850.2</v>
      </c>
      <c r="I50" s="159">
        <f>I51</f>
        <v>2759</v>
      </c>
      <c r="J50" s="159">
        <f t="shared" ref="J50:K50" si="11">J51</f>
        <v>0</v>
      </c>
      <c r="K50" s="159">
        <f t="shared" si="11"/>
        <v>3937.1</v>
      </c>
    </row>
    <row r="51" spans="2:11" s="70" customFormat="1" ht="18.75" customHeight="1">
      <c r="B51" s="261"/>
      <c r="C51" s="268"/>
      <c r="D51" s="53" t="s">
        <v>278</v>
      </c>
      <c r="E51" s="164">
        <v>260</v>
      </c>
      <c r="F51" s="164">
        <v>270</v>
      </c>
      <c r="G51" s="164">
        <v>790.1</v>
      </c>
      <c r="H51" s="164">
        <v>850.2</v>
      </c>
      <c r="I51" s="164">
        <v>2759</v>
      </c>
      <c r="K51" s="245">
        <v>3937.1</v>
      </c>
    </row>
    <row r="52" spans="2:11" s="70" customFormat="1" ht="18.75" customHeight="1">
      <c r="B52" s="261"/>
      <c r="C52" s="269"/>
      <c r="D52" s="53"/>
      <c r="E52" s="164"/>
      <c r="F52" s="164"/>
      <c r="G52" s="76"/>
      <c r="H52" s="76"/>
      <c r="I52" s="76"/>
      <c r="K52" s="229"/>
    </row>
    <row r="53" spans="2:11" s="70" customFormat="1" ht="18.75" customHeight="1">
      <c r="B53" s="261" t="s">
        <v>83</v>
      </c>
      <c r="C53" s="267" t="s">
        <v>147</v>
      </c>
      <c r="D53" s="53" t="s">
        <v>245</v>
      </c>
      <c r="E53" s="159">
        <v>3439.9</v>
      </c>
      <c r="F53" s="159">
        <f>F54</f>
        <v>3905</v>
      </c>
      <c r="G53" s="159">
        <f>G54</f>
        <v>4268.2</v>
      </c>
      <c r="H53" s="159">
        <f>H54</f>
        <v>4428.7</v>
      </c>
      <c r="I53" s="159">
        <f>I54</f>
        <v>7047.8</v>
      </c>
      <c r="J53" s="159">
        <f t="shared" ref="J53:K53" si="12">J54</f>
        <v>0</v>
      </c>
      <c r="K53" s="159">
        <f t="shared" si="12"/>
        <v>7263.8</v>
      </c>
    </row>
    <row r="54" spans="2:11" s="70" customFormat="1" ht="18.75" customHeight="1">
      <c r="B54" s="261"/>
      <c r="C54" s="268"/>
      <c r="D54" s="53" t="s">
        <v>278</v>
      </c>
      <c r="E54" s="164">
        <v>3439.9</v>
      </c>
      <c r="F54" s="164">
        <v>3905</v>
      </c>
      <c r="G54" s="164">
        <v>4268.2</v>
      </c>
      <c r="H54" s="164">
        <v>4428.7</v>
      </c>
      <c r="I54" s="164">
        <v>7047.8</v>
      </c>
      <c r="K54" s="245">
        <v>7263.8</v>
      </c>
    </row>
    <row r="55" spans="2:11" s="70" customFormat="1" ht="18.75" customHeight="1">
      <c r="B55" s="261"/>
      <c r="C55" s="269"/>
      <c r="D55" s="53"/>
      <c r="E55" s="164"/>
      <c r="F55" s="164"/>
      <c r="G55" s="76"/>
      <c r="H55" s="76"/>
      <c r="I55" s="76"/>
      <c r="K55" s="229"/>
    </row>
    <row r="56" spans="2:11" s="70" customFormat="1" ht="18.75" customHeight="1">
      <c r="B56" s="261" t="s">
        <v>84</v>
      </c>
      <c r="C56" s="267" t="s">
        <v>150</v>
      </c>
      <c r="D56" s="53" t="s">
        <v>245</v>
      </c>
      <c r="E56" s="159">
        <v>205</v>
      </c>
      <c r="F56" s="159">
        <f>F57</f>
        <v>214</v>
      </c>
      <c r="G56" s="159">
        <f>G57</f>
        <v>244.7</v>
      </c>
      <c r="H56" s="159">
        <f>H57</f>
        <v>277</v>
      </c>
      <c r="I56" s="159">
        <f>I57</f>
        <v>277</v>
      </c>
      <c r="J56" s="159">
        <f t="shared" ref="J56:K56" si="13">J57</f>
        <v>0</v>
      </c>
      <c r="K56" s="159">
        <f t="shared" si="13"/>
        <v>346.2</v>
      </c>
    </row>
    <row r="57" spans="2:11" s="70" customFormat="1" ht="18.75" customHeight="1">
      <c r="B57" s="261"/>
      <c r="C57" s="268"/>
      <c r="D57" s="53" t="s">
        <v>278</v>
      </c>
      <c r="E57" s="164">
        <v>205</v>
      </c>
      <c r="F57" s="164">
        <v>214</v>
      </c>
      <c r="G57" s="164">
        <v>244.7</v>
      </c>
      <c r="H57" s="164">
        <v>277</v>
      </c>
      <c r="I57" s="164">
        <v>277</v>
      </c>
      <c r="K57" s="245">
        <v>346.2</v>
      </c>
    </row>
    <row r="58" spans="2:11" s="70" customFormat="1" ht="18.75" customHeight="1">
      <c r="B58" s="261"/>
      <c r="C58" s="269"/>
      <c r="D58" s="53"/>
      <c r="E58" s="164"/>
      <c r="F58" s="164"/>
      <c r="G58" s="76"/>
      <c r="H58" s="76"/>
      <c r="I58" s="76"/>
      <c r="K58" s="229"/>
    </row>
    <row r="59" spans="2:11" s="70" customFormat="1" ht="18.75" customHeight="1">
      <c r="B59" s="261" t="s">
        <v>146</v>
      </c>
      <c r="C59" s="267" t="s">
        <v>151</v>
      </c>
      <c r="D59" s="53" t="s">
        <v>245</v>
      </c>
      <c r="E59" s="159">
        <v>0</v>
      </c>
      <c r="F59" s="159">
        <v>0</v>
      </c>
      <c r="G59" s="159">
        <v>0</v>
      </c>
      <c r="H59" s="159">
        <f>H60</f>
        <v>0</v>
      </c>
      <c r="I59" s="159">
        <f>I60</f>
        <v>0</v>
      </c>
      <c r="J59" s="159">
        <f t="shared" ref="J59:K59" si="14">J60</f>
        <v>0</v>
      </c>
      <c r="K59" s="159">
        <f t="shared" si="14"/>
        <v>0</v>
      </c>
    </row>
    <row r="60" spans="2:11" s="70" customFormat="1" ht="18.75" customHeight="1">
      <c r="B60" s="261"/>
      <c r="C60" s="282"/>
      <c r="D60" s="53" t="s">
        <v>278</v>
      </c>
      <c r="E60" s="164">
        <v>0</v>
      </c>
      <c r="F60" s="164">
        <v>0</v>
      </c>
      <c r="G60" s="164">
        <v>0</v>
      </c>
      <c r="H60" s="164">
        <v>0</v>
      </c>
      <c r="I60" s="164">
        <v>0</v>
      </c>
      <c r="K60" s="229"/>
    </row>
    <row r="61" spans="2:11" s="70" customFormat="1" ht="18.75" customHeight="1">
      <c r="B61" s="261"/>
      <c r="C61" s="258"/>
      <c r="D61" s="53"/>
      <c r="E61" s="164"/>
      <c r="F61" s="164"/>
      <c r="G61" s="76"/>
      <c r="H61" s="76"/>
      <c r="I61" s="76"/>
      <c r="K61" s="229"/>
    </row>
    <row r="62" spans="2:11" s="70" customFormat="1" ht="18.75" customHeight="1">
      <c r="B62" s="261" t="s">
        <v>148</v>
      </c>
      <c r="C62" s="274" t="s">
        <v>154</v>
      </c>
      <c r="D62" s="53" t="s">
        <v>245</v>
      </c>
      <c r="E62" s="159">
        <v>0</v>
      </c>
      <c r="F62" s="159">
        <v>0</v>
      </c>
      <c r="G62" s="159">
        <v>0</v>
      </c>
      <c r="H62" s="159">
        <f>H63</f>
        <v>0</v>
      </c>
      <c r="I62" s="159">
        <f>I63</f>
        <v>0</v>
      </c>
      <c r="J62" s="159">
        <f t="shared" ref="J62:K62" si="15">J63</f>
        <v>0</v>
      </c>
      <c r="K62" s="159">
        <f t="shared" si="15"/>
        <v>0</v>
      </c>
    </row>
    <row r="63" spans="2:11" s="70" customFormat="1" ht="18.75" customHeight="1">
      <c r="B63" s="261"/>
      <c r="C63" s="275"/>
      <c r="D63" s="53" t="s">
        <v>278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K63" s="229"/>
    </row>
    <row r="64" spans="2:11" s="70" customFormat="1" ht="18.75" customHeight="1">
      <c r="B64" s="261"/>
      <c r="C64" s="276"/>
      <c r="D64" s="53"/>
      <c r="E64" s="164"/>
      <c r="F64" s="164"/>
      <c r="G64" s="76"/>
      <c r="H64" s="76"/>
      <c r="I64" s="76"/>
      <c r="K64" s="229"/>
    </row>
    <row r="65" spans="2:11" s="70" customFormat="1" ht="18.75" customHeight="1">
      <c r="B65" s="277" t="s">
        <v>149</v>
      </c>
      <c r="C65" s="274" t="s">
        <v>223</v>
      </c>
      <c r="D65" s="53" t="s">
        <v>245</v>
      </c>
      <c r="E65" s="159">
        <v>8669.7000000000007</v>
      </c>
      <c r="F65" s="159">
        <f>F66</f>
        <v>11447</v>
      </c>
      <c r="G65" s="159">
        <f>G66</f>
        <v>10626.5</v>
      </c>
      <c r="H65" s="159">
        <f>H66</f>
        <v>11886.3</v>
      </c>
      <c r="I65" s="159">
        <f>I66</f>
        <v>16629.8</v>
      </c>
      <c r="J65" s="159">
        <f t="shared" ref="J65:K65" si="16">J66</f>
        <v>0</v>
      </c>
      <c r="K65" s="159">
        <f t="shared" si="16"/>
        <v>19424.900000000001</v>
      </c>
    </row>
    <row r="66" spans="2:11" s="70" customFormat="1" ht="18.75" customHeight="1">
      <c r="B66" s="278"/>
      <c r="C66" s="280"/>
      <c r="D66" s="53" t="s">
        <v>278</v>
      </c>
      <c r="E66" s="164">
        <v>8669.7000000000007</v>
      </c>
      <c r="F66" s="164">
        <v>11447</v>
      </c>
      <c r="G66" s="164">
        <v>10626.5</v>
      </c>
      <c r="H66" s="164">
        <v>11886.3</v>
      </c>
      <c r="I66" s="164">
        <v>16629.8</v>
      </c>
      <c r="K66" s="245">
        <v>19424.900000000001</v>
      </c>
    </row>
    <row r="67" spans="2:11" s="70" customFormat="1" ht="18.75" customHeight="1">
      <c r="B67" s="279"/>
      <c r="C67" s="281"/>
      <c r="D67" s="53"/>
      <c r="E67" s="169"/>
      <c r="F67" s="164"/>
      <c r="G67" s="76"/>
      <c r="H67" s="76"/>
      <c r="I67" s="76"/>
      <c r="K67" s="229"/>
    </row>
    <row r="68" spans="2:11" s="70" customFormat="1" ht="18.75" customHeight="1">
      <c r="B68" s="277" t="s">
        <v>152</v>
      </c>
      <c r="C68" s="274" t="s">
        <v>224</v>
      </c>
      <c r="D68" s="53" t="s">
        <v>245</v>
      </c>
      <c r="E68" s="180">
        <f>E69</f>
        <v>0</v>
      </c>
      <c r="F68" s="178">
        <f>F69</f>
        <v>0</v>
      </c>
      <c r="G68" s="159">
        <v>0</v>
      </c>
      <c r="H68" s="159">
        <f>H69</f>
        <v>0</v>
      </c>
      <c r="I68" s="159">
        <f>I69</f>
        <v>0</v>
      </c>
      <c r="J68" s="159">
        <f t="shared" ref="J68:K68" si="17">J69</f>
        <v>0</v>
      </c>
      <c r="K68" s="159">
        <f t="shared" si="17"/>
        <v>0</v>
      </c>
    </row>
    <row r="69" spans="2:11" s="70" customFormat="1" ht="18.75" customHeight="1">
      <c r="B69" s="278"/>
      <c r="C69" s="275"/>
      <c r="D69" s="53" t="s">
        <v>278</v>
      </c>
      <c r="E69" s="179">
        <v>0</v>
      </c>
      <c r="F69" s="164">
        <v>0</v>
      </c>
      <c r="G69" s="164">
        <v>0</v>
      </c>
      <c r="H69" s="164">
        <v>0</v>
      </c>
      <c r="I69" s="164">
        <v>0</v>
      </c>
      <c r="K69" s="229">
        <v>0</v>
      </c>
    </row>
    <row r="70" spans="2:11" s="70" customFormat="1" ht="18.75" customHeight="1">
      <c r="B70" s="279"/>
      <c r="C70" s="276"/>
      <c r="D70" s="53"/>
      <c r="E70" s="164"/>
      <c r="F70" s="164"/>
      <c r="G70" s="76"/>
      <c r="H70" s="76"/>
      <c r="I70" s="76"/>
      <c r="K70" s="229"/>
    </row>
    <row r="71" spans="2:11" s="70" customFormat="1" ht="18.75" customHeight="1">
      <c r="B71" s="277" t="s">
        <v>153</v>
      </c>
      <c r="C71" s="267" t="s">
        <v>157</v>
      </c>
      <c r="D71" s="53" t="s">
        <v>245</v>
      </c>
      <c r="E71" s="159">
        <v>0</v>
      </c>
      <c r="F71" s="159">
        <f>F72</f>
        <v>0</v>
      </c>
      <c r="G71" s="159">
        <v>0</v>
      </c>
      <c r="H71" s="159">
        <f>H72</f>
        <v>0</v>
      </c>
      <c r="I71" s="159">
        <f>I72</f>
        <v>0</v>
      </c>
      <c r="J71" s="159">
        <f t="shared" ref="J71:K71" si="18">J72</f>
        <v>0</v>
      </c>
      <c r="K71" s="159">
        <f t="shared" si="18"/>
        <v>0</v>
      </c>
    </row>
    <row r="72" spans="2:11" s="70" customFormat="1" ht="18.75" customHeight="1">
      <c r="B72" s="278"/>
      <c r="C72" s="268"/>
      <c r="D72" s="53" t="s">
        <v>278</v>
      </c>
      <c r="E72" s="164">
        <v>0</v>
      </c>
      <c r="F72" s="164">
        <v>0</v>
      </c>
      <c r="G72" s="164">
        <v>0</v>
      </c>
      <c r="H72" s="164">
        <v>0</v>
      </c>
      <c r="I72" s="164">
        <v>0</v>
      </c>
      <c r="K72" s="229">
        <v>0</v>
      </c>
    </row>
    <row r="73" spans="2:11" s="70" customFormat="1" ht="18.75" customHeight="1">
      <c r="B73" s="279"/>
      <c r="C73" s="269"/>
      <c r="D73" s="53"/>
      <c r="E73" s="164"/>
      <c r="F73" s="164"/>
      <c r="G73" s="76"/>
      <c r="H73" s="76"/>
      <c r="I73" s="76"/>
      <c r="K73" s="229"/>
    </row>
    <row r="74" spans="2:11" s="70" customFormat="1" ht="18.75" customHeight="1">
      <c r="B74" s="277" t="s">
        <v>155</v>
      </c>
      <c r="C74" s="267" t="s">
        <v>190</v>
      </c>
      <c r="D74" s="53" t="s">
        <v>245</v>
      </c>
      <c r="E74" s="159">
        <v>0</v>
      </c>
      <c r="F74" s="159">
        <f>F75</f>
        <v>1251</v>
      </c>
      <c r="G74" s="159">
        <f>G75</f>
        <v>2119.5</v>
      </c>
      <c r="H74" s="159">
        <f>H75</f>
        <v>0</v>
      </c>
      <c r="I74" s="159">
        <f>I75</f>
        <v>0</v>
      </c>
      <c r="J74" s="159">
        <f t="shared" ref="J74:K74" si="19">J75</f>
        <v>0</v>
      </c>
      <c r="K74" s="159">
        <f t="shared" si="19"/>
        <v>0</v>
      </c>
    </row>
    <row r="75" spans="2:11" s="70" customFormat="1" ht="18.75" customHeight="1">
      <c r="B75" s="278"/>
      <c r="C75" s="282"/>
      <c r="D75" s="53" t="s">
        <v>278</v>
      </c>
      <c r="E75" s="164">
        <v>0</v>
      </c>
      <c r="F75" s="164">
        <v>1251</v>
      </c>
      <c r="G75" s="164">
        <v>2119.5</v>
      </c>
      <c r="H75" s="164">
        <v>0</v>
      </c>
      <c r="I75" s="164">
        <v>0</v>
      </c>
      <c r="K75" s="229">
        <v>0</v>
      </c>
    </row>
    <row r="76" spans="2:11" s="70" customFormat="1" ht="18.75" customHeight="1">
      <c r="B76" s="279"/>
      <c r="C76" s="258"/>
      <c r="D76" s="53"/>
      <c r="E76" s="163"/>
      <c r="F76" s="164"/>
      <c r="G76" s="76"/>
      <c r="H76" s="76"/>
      <c r="I76" s="76"/>
      <c r="K76" s="229"/>
    </row>
    <row r="77" spans="2:11" s="70" customFormat="1" ht="18.75" customHeight="1">
      <c r="B77" s="277" t="s">
        <v>292</v>
      </c>
      <c r="C77" s="274" t="s">
        <v>286</v>
      </c>
      <c r="D77" s="53" t="s">
        <v>245</v>
      </c>
      <c r="E77" s="159">
        <f>E78</f>
        <v>0</v>
      </c>
      <c r="F77" s="159">
        <f>F78</f>
        <v>0</v>
      </c>
      <c r="G77" s="159">
        <v>0</v>
      </c>
      <c r="H77" s="159">
        <f>H78</f>
        <v>0</v>
      </c>
      <c r="I77" s="159">
        <f>I78</f>
        <v>0</v>
      </c>
      <c r="J77" s="159">
        <f t="shared" ref="J77:K77" si="20">J78</f>
        <v>0</v>
      </c>
      <c r="K77" s="159">
        <f t="shared" si="20"/>
        <v>36.5</v>
      </c>
    </row>
    <row r="78" spans="2:11" s="70" customFormat="1" ht="18.75" customHeight="1">
      <c r="B78" s="278"/>
      <c r="C78" s="282"/>
      <c r="D78" s="53" t="s">
        <v>278</v>
      </c>
      <c r="E78" s="163">
        <v>0</v>
      </c>
      <c r="F78" s="164">
        <v>0</v>
      </c>
      <c r="G78" s="164">
        <v>0</v>
      </c>
      <c r="H78" s="164">
        <v>0</v>
      </c>
      <c r="I78" s="164">
        <v>0</v>
      </c>
      <c r="K78" s="245">
        <v>36.5</v>
      </c>
    </row>
    <row r="79" spans="2:11" s="70" customFormat="1" ht="18.75" customHeight="1">
      <c r="B79" s="278"/>
      <c r="C79" s="282"/>
      <c r="D79" s="53"/>
      <c r="E79" s="163"/>
      <c r="F79" s="164"/>
      <c r="G79" s="76"/>
      <c r="H79" s="76"/>
      <c r="I79" s="76"/>
      <c r="K79" s="229"/>
    </row>
    <row r="80" spans="2:11" s="70" customFormat="1" ht="19.5" customHeight="1">
      <c r="B80" s="283" t="s">
        <v>293</v>
      </c>
      <c r="C80" s="274" t="s">
        <v>287</v>
      </c>
      <c r="D80" s="53" t="s">
        <v>245</v>
      </c>
      <c r="E80" s="159">
        <f>E81</f>
        <v>0</v>
      </c>
      <c r="F80" s="159">
        <f>F81</f>
        <v>0</v>
      </c>
      <c r="G80" s="159">
        <v>0</v>
      </c>
      <c r="H80" s="159">
        <f>H81</f>
        <v>0</v>
      </c>
      <c r="I80" s="159">
        <f>I81</f>
        <v>0</v>
      </c>
      <c r="J80" s="159">
        <f t="shared" ref="J80:K80" si="21">J81</f>
        <v>0</v>
      </c>
      <c r="K80" s="159">
        <f t="shared" si="21"/>
        <v>0</v>
      </c>
    </row>
    <row r="81" spans="2:11" s="70" customFormat="1" ht="17.25" customHeight="1">
      <c r="B81" s="284"/>
      <c r="C81" s="275"/>
      <c r="D81" s="53" t="s">
        <v>278</v>
      </c>
      <c r="E81" s="76">
        <v>0</v>
      </c>
      <c r="F81" s="164">
        <v>0</v>
      </c>
      <c r="G81" s="164">
        <v>0</v>
      </c>
      <c r="H81" s="164">
        <v>0</v>
      </c>
      <c r="I81" s="164">
        <v>0</v>
      </c>
      <c r="K81" s="229">
        <v>0</v>
      </c>
    </row>
    <row r="82" spans="2:11" s="70" customFormat="1" ht="17.25" customHeight="1">
      <c r="B82" s="285"/>
      <c r="C82" s="276"/>
      <c r="D82" s="53"/>
      <c r="E82" s="76"/>
      <c r="F82" s="164"/>
      <c r="G82" s="76"/>
      <c r="H82" s="76"/>
      <c r="I82" s="76"/>
      <c r="K82" s="229"/>
    </row>
    <row r="83" spans="2:11" s="70" customFormat="1" ht="18.75" customHeight="1">
      <c r="B83" s="283" t="s">
        <v>294</v>
      </c>
      <c r="C83" s="274" t="s">
        <v>288</v>
      </c>
      <c r="D83" s="53" t="s">
        <v>245</v>
      </c>
      <c r="E83" s="159">
        <f>E84</f>
        <v>0</v>
      </c>
      <c r="F83" s="159">
        <f>F84</f>
        <v>0</v>
      </c>
      <c r="G83" s="159">
        <v>150</v>
      </c>
      <c r="H83" s="159">
        <f>H84</f>
        <v>0</v>
      </c>
      <c r="I83" s="159">
        <f>I84</f>
        <v>0</v>
      </c>
      <c r="J83" s="159">
        <f t="shared" ref="J83:K83" si="22">J84</f>
        <v>0</v>
      </c>
      <c r="K83" s="159">
        <f t="shared" si="22"/>
        <v>0</v>
      </c>
    </row>
    <row r="84" spans="2:11" s="70" customFormat="1" ht="18" customHeight="1">
      <c r="B84" s="284"/>
      <c r="C84" s="275"/>
      <c r="D84" s="53" t="s">
        <v>278</v>
      </c>
      <c r="E84" s="164">
        <v>0</v>
      </c>
      <c r="F84" s="164">
        <v>0</v>
      </c>
      <c r="G84" s="164">
        <v>150</v>
      </c>
      <c r="H84" s="164">
        <v>0</v>
      </c>
      <c r="I84" s="164">
        <v>0</v>
      </c>
      <c r="K84" s="229">
        <v>0</v>
      </c>
    </row>
    <row r="85" spans="2:11" s="70" customFormat="1" ht="18" customHeight="1">
      <c r="B85" s="285"/>
      <c r="C85" s="276"/>
      <c r="D85" s="53"/>
      <c r="E85" s="76"/>
      <c r="F85" s="164"/>
      <c r="G85" s="76"/>
      <c r="H85" s="76"/>
      <c r="I85" s="76"/>
      <c r="K85" s="229"/>
    </row>
    <row r="86" spans="2:11" s="70" customFormat="1" ht="17.25" customHeight="1">
      <c r="B86" s="283" t="s">
        <v>295</v>
      </c>
      <c r="C86" s="274" t="s">
        <v>289</v>
      </c>
      <c r="D86" s="53" t="s">
        <v>245</v>
      </c>
      <c r="E86" s="159">
        <f>E87</f>
        <v>0</v>
      </c>
      <c r="F86" s="159">
        <f>F87</f>
        <v>0</v>
      </c>
      <c r="G86" s="159">
        <v>0</v>
      </c>
      <c r="H86" s="159">
        <f>H87</f>
        <v>0</v>
      </c>
      <c r="I86" s="159">
        <v>0</v>
      </c>
      <c r="J86" s="159">
        <v>0</v>
      </c>
      <c r="K86" s="159">
        <v>0</v>
      </c>
    </row>
    <row r="87" spans="2:11" s="70" customFormat="1" ht="16.5" customHeight="1">
      <c r="B87" s="284"/>
      <c r="C87" s="275"/>
      <c r="D87" s="53" t="s">
        <v>278</v>
      </c>
      <c r="E87" s="164">
        <v>0</v>
      </c>
      <c r="F87" s="164">
        <v>0</v>
      </c>
      <c r="G87" s="164">
        <v>0</v>
      </c>
      <c r="H87" s="164">
        <v>0</v>
      </c>
      <c r="I87" s="164">
        <v>0</v>
      </c>
      <c r="K87" s="229">
        <v>0</v>
      </c>
    </row>
    <row r="88" spans="2:11" s="70" customFormat="1" ht="15.75" customHeight="1">
      <c r="B88" s="285"/>
      <c r="C88" s="276"/>
      <c r="D88" s="53"/>
      <c r="E88" s="76"/>
      <c r="F88" s="164"/>
      <c r="G88" s="76"/>
      <c r="H88" s="76"/>
      <c r="I88" s="76"/>
      <c r="K88" s="229"/>
    </row>
    <row r="89" spans="2:11" s="70" customFormat="1" ht="17.25" customHeight="1">
      <c r="B89" s="283" t="s">
        <v>296</v>
      </c>
      <c r="C89" s="274" t="s">
        <v>290</v>
      </c>
      <c r="D89" s="53" t="s">
        <v>245</v>
      </c>
      <c r="E89" s="159">
        <f>E90</f>
        <v>0</v>
      </c>
      <c r="F89" s="159">
        <f>F90</f>
        <v>0</v>
      </c>
      <c r="G89" s="159">
        <v>0</v>
      </c>
      <c r="H89" s="159">
        <f>H90</f>
        <v>0</v>
      </c>
      <c r="I89" s="159">
        <f>I90</f>
        <v>121.2</v>
      </c>
      <c r="J89" s="159">
        <f t="shared" ref="J89:K89" si="23">J90</f>
        <v>0</v>
      </c>
      <c r="K89" s="159">
        <f t="shared" si="23"/>
        <v>0</v>
      </c>
    </row>
    <row r="90" spans="2:11" s="70" customFormat="1" ht="18.75" customHeight="1">
      <c r="B90" s="284"/>
      <c r="C90" s="275"/>
      <c r="D90" s="53" t="s">
        <v>278</v>
      </c>
      <c r="E90" s="164">
        <v>0</v>
      </c>
      <c r="F90" s="164">
        <v>0</v>
      </c>
      <c r="G90" s="164">
        <v>0</v>
      </c>
      <c r="H90" s="164">
        <v>0</v>
      </c>
      <c r="I90" s="164">
        <v>121.2</v>
      </c>
      <c r="K90" s="229">
        <v>0</v>
      </c>
    </row>
    <row r="91" spans="2:11" s="70" customFormat="1" ht="18.75" customHeight="1">
      <c r="B91" s="285"/>
      <c r="C91" s="276"/>
      <c r="D91" s="53"/>
      <c r="E91" s="76"/>
      <c r="F91" s="164"/>
      <c r="G91" s="76"/>
      <c r="H91" s="76"/>
      <c r="I91" s="76"/>
      <c r="K91" s="229"/>
    </row>
    <row r="92" spans="2:11" ht="19.5" customHeight="1">
      <c r="B92" s="283" t="s">
        <v>297</v>
      </c>
      <c r="C92" s="296" t="s">
        <v>291</v>
      </c>
      <c r="D92" s="53" t="s">
        <v>245</v>
      </c>
      <c r="E92" s="181">
        <f>E93</f>
        <v>0</v>
      </c>
      <c r="F92" s="181">
        <f>F93</f>
        <v>0</v>
      </c>
      <c r="G92" s="181">
        <v>6.5</v>
      </c>
      <c r="H92" s="181">
        <f>H93</f>
        <v>0</v>
      </c>
      <c r="I92" s="181">
        <f>I93</f>
        <v>30</v>
      </c>
      <c r="J92" s="181">
        <f t="shared" ref="J92:K92" si="24">J93</f>
        <v>0</v>
      </c>
      <c r="K92" s="181">
        <f t="shared" si="24"/>
        <v>0</v>
      </c>
    </row>
    <row r="93" spans="2:11" ht="18" customHeight="1">
      <c r="B93" s="286"/>
      <c r="C93" s="297"/>
      <c r="D93" s="53" t="s">
        <v>278</v>
      </c>
      <c r="E93" s="177">
        <v>0</v>
      </c>
      <c r="F93" s="177">
        <v>0</v>
      </c>
      <c r="G93" s="177">
        <v>6.5</v>
      </c>
      <c r="H93" s="177">
        <v>0</v>
      </c>
      <c r="I93" s="177">
        <v>30</v>
      </c>
      <c r="J93" s="25"/>
      <c r="K93" s="229">
        <v>0</v>
      </c>
    </row>
    <row r="94" spans="2:11" ht="17.25" customHeight="1">
      <c r="B94" s="287"/>
      <c r="C94" s="298"/>
      <c r="D94" s="53"/>
      <c r="E94" s="26"/>
      <c r="F94" s="177"/>
      <c r="G94" s="26"/>
      <c r="H94" s="26"/>
      <c r="I94" s="26"/>
      <c r="J94" s="25"/>
      <c r="K94" s="230"/>
    </row>
    <row r="95" spans="2:11" ht="17.25" customHeight="1">
      <c r="B95" s="283" t="s">
        <v>314</v>
      </c>
      <c r="C95" s="296" t="s">
        <v>315</v>
      </c>
      <c r="D95" s="53" t="s">
        <v>245</v>
      </c>
      <c r="E95" s="26"/>
      <c r="F95" s="177"/>
      <c r="G95" s="181">
        <f>G96</f>
        <v>13.5</v>
      </c>
      <c r="H95" s="181">
        <f>H96</f>
        <v>23</v>
      </c>
      <c r="I95" s="181">
        <f>I96</f>
        <v>23</v>
      </c>
      <c r="J95" s="181">
        <f t="shared" ref="J95:K95" si="25">J96</f>
        <v>0</v>
      </c>
      <c r="K95" s="181">
        <f t="shared" si="25"/>
        <v>23</v>
      </c>
    </row>
    <row r="96" spans="2:11" ht="17.25" customHeight="1">
      <c r="B96" s="286"/>
      <c r="C96" s="299"/>
      <c r="D96" s="53" t="s">
        <v>278</v>
      </c>
      <c r="E96" s="26"/>
      <c r="F96" s="177"/>
      <c r="G96" s="177">
        <v>13.5</v>
      </c>
      <c r="H96" s="177">
        <v>23</v>
      </c>
      <c r="I96" s="177">
        <v>23</v>
      </c>
      <c r="J96" s="25"/>
      <c r="K96" s="245">
        <v>23</v>
      </c>
    </row>
    <row r="97" spans="2:11" ht="17.25" customHeight="1">
      <c r="B97" s="287"/>
      <c r="C97" s="300"/>
      <c r="D97" s="53"/>
      <c r="E97" s="26"/>
      <c r="F97" s="177"/>
      <c r="G97" s="26"/>
      <c r="H97" s="26"/>
      <c r="I97" s="26"/>
      <c r="J97" s="25"/>
      <c r="K97" s="230"/>
    </row>
    <row r="98" spans="2:11" ht="17.25" customHeight="1">
      <c r="B98" s="283" t="s">
        <v>316</v>
      </c>
      <c r="C98" s="296" t="s">
        <v>317</v>
      </c>
      <c r="D98" s="53" t="s">
        <v>245</v>
      </c>
      <c r="E98" s="26"/>
      <c r="F98" s="177"/>
      <c r="G98" s="181">
        <v>0</v>
      </c>
      <c r="H98" s="181">
        <f>H99</f>
        <v>0</v>
      </c>
      <c r="I98" s="181">
        <v>0</v>
      </c>
      <c r="J98" s="181">
        <v>0</v>
      </c>
      <c r="K98" s="181">
        <v>0</v>
      </c>
    </row>
    <row r="99" spans="2:11" ht="17.25" customHeight="1">
      <c r="B99" s="286"/>
      <c r="C99" s="299"/>
      <c r="D99" s="53" t="s">
        <v>278</v>
      </c>
      <c r="E99" s="26"/>
      <c r="F99" s="177"/>
      <c r="G99" s="177">
        <v>0</v>
      </c>
      <c r="H99" s="177">
        <v>0</v>
      </c>
      <c r="I99" s="177">
        <v>0</v>
      </c>
      <c r="J99" s="25"/>
      <c r="K99" s="229">
        <v>0</v>
      </c>
    </row>
    <row r="100" spans="2:11" ht="17.25" customHeight="1">
      <c r="B100" s="287"/>
      <c r="C100" s="300"/>
      <c r="D100" s="53"/>
      <c r="E100" s="26"/>
      <c r="F100" s="177"/>
      <c r="G100" s="26"/>
      <c r="H100" s="26"/>
      <c r="I100" s="26"/>
      <c r="J100" s="25"/>
      <c r="K100" s="230"/>
    </row>
    <row r="101" spans="2:11" ht="17.25" customHeight="1">
      <c r="B101" s="283" t="s">
        <v>316</v>
      </c>
      <c r="C101" s="294" t="s">
        <v>372</v>
      </c>
      <c r="D101" s="235" t="s">
        <v>245</v>
      </c>
      <c r="E101" s="236"/>
      <c r="F101" s="236"/>
      <c r="G101" s="236"/>
      <c r="H101" s="236"/>
      <c r="I101" s="237">
        <f>I102</f>
        <v>42</v>
      </c>
      <c r="J101" s="237">
        <f t="shared" ref="J101:K101" si="26">J102</f>
        <v>0</v>
      </c>
      <c r="K101" s="237">
        <f t="shared" si="26"/>
        <v>0</v>
      </c>
    </row>
    <row r="102" spans="2:11" ht="29.25" customHeight="1">
      <c r="B102" s="286"/>
      <c r="C102" s="295"/>
      <c r="D102" s="235" t="s">
        <v>278</v>
      </c>
      <c r="E102" s="236"/>
      <c r="F102" s="236"/>
      <c r="G102" s="236"/>
      <c r="H102" s="236"/>
      <c r="I102" s="236">
        <v>42</v>
      </c>
      <c r="J102" s="238"/>
      <c r="K102" s="242">
        <v>0</v>
      </c>
    </row>
    <row r="103" spans="2:11" ht="32.25" customHeight="1">
      <c r="B103" s="287"/>
      <c r="C103" s="239"/>
      <c r="D103" s="239"/>
      <c r="E103" s="239"/>
      <c r="F103" s="239"/>
      <c r="G103" s="239"/>
      <c r="H103" s="239"/>
      <c r="I103" s="239"/>
      <c r="J103" s="240"/>
      <c r="K103" s="240"/>
    </row>
    <row r="104" spans="2:11" ht="35.25" customHeight="1">
      <c r="B104" s="283" t="s">
        <v>402</v>
      </c>
      <c r="C104" s="243" t="s">
        <v>403</v>
      </c>
      <c r="D104" s="235" t="s">
        <v>245</v>
      </c>
      <c r="E104" s="240"/>
      <c r="F104" s="240"/>
      <c r="G104" s="240"/>
      <c r="H104" s="240"/>
      <c r="I104" s="240"/>
      <c r="J104" s="240"/>
      <c r="K104" s="241">
        <v>0</v>
      </c>
    </row>
    <row r="105" spans="2:11" hidden="1">
      <c r="B105" s="286"/>
      <c r="C105" s="239"/>
      <c r="D105" s="235" t="s">
        <v>278</v>
      </c>
      <c r="E105" s="240"/>
      <c r="F105" s="240"/>
      <c r="G105" s="240"/>
      <c r="H105" s="240"/>
      <c r="I105" s="240"/>
      <c r="J105" s="240"/>
      <c r="K105" s="241"/>
    </row>
    <row r="106" spans="2:11" hidden="1">
      <c r="B106" s="287"/>
      <c r="C106" s="239"/>
      <c r="D106" s="235" t="s">
        <v>245</v>
      </c>
      <c r="E106" s="240"/>
      <c r="F106" s="240"/>
      <c r="G106" s="240"/>
      <c r="H106" s="240"/>
      <c r="I106" s="240"/>
      <c r="J106" s="240"/>
      <c r="K106" s="241"/>
    </row>
    <row r="107" spans="2:11">
      <c r="B107" s="239"/>
      <c r="C107" s="239"/>
      <c r="D107" s="235" t="s">
        <v>278</v>
      </c>
      <c r="E107" s="240"/>
      <c r="F107" s="240"/>
      <c r="G107" s="240"/>
      <c r="H107" s="240"/>
      <c r="I107" s="240"/>
      <c r="J107" s="240"/>
      <c r="K107" s="241">
        <v>0</v>
      </c>
    </row>
    <row r="108" spans="2:11">
      <c r="B108" s="239"/>
      <c r="C108" s="239"/>
      <c r="D108" s="239"/>
      <c r="E108" s="240"/>
      <c r="F108" s="240"/>
      <c r="G108" s="240"/>
      <c r="H108" s="240"/>
      <c r="I108" s="240"/>
      <c r="J108" s="240"/>
      <c r="K108" s="240"/>
    </row>
  </sheetData>
  <mergeCells count="68">
    <mergeCell ref="B104:B106"/>
    <mergeCell ref="C5:K5"/>
    <mergeCell ref="E6:K6"/>
    <mergeCell ref="B101:B103"/>
    <mergeCell ref="C101:C102"/>
    <mergeCell ref="B92:B94"/>
    <mergeCell ref="C92:C94"/>
    <mergeCell ref="B95:B97"/>
    <mergeCell ref="C95:C97"/>
    <mergeCell ref="B98:B100"/>
    <mergeCell ref="C98:C100"/>
    <mergeCell ref="B89:B91"/>
    <mergeCell ref="C89:C91"/>
    <mergeCell ref="C77:C79"/>
    <mergeCell ref="B77:B79"/>
    <mergeCell ref="B80:B82"/>
    <mergeCell ref="B86:B88"/>
    <mergeCell ref="C86:C88"/>
    <mergeCell ref="B71:B73"/>
    <mergeCell ref="C71:C73"/>
    <mergeCell ref="B68:B70"/>
    <mergeCell ref="C68:C70"/>
    <mergeCell ref="C80:C82"/>
    <mergeCell ref="C83:C85"/>
    <mergeCell ref="B83:B85"/>
    <mergeCell ref="B74:B76"/>
    <mergeCell ref="C74:C76"/>
    <mergeCell ref="B62:B64"/>
    <mergeCell ref="C62:C64"/>
    <mergeCell ref="B65:B67"/>
    <mergeCell ref="C65:C67"/>
    <mergeCell ref="B59:B61"/>
    <mergeCell ref="C59:C61"/>
    <mergeCell ref="B56:B58"/>
    <mergeCell ref="C56:C58"/>
    <mergeCell ref="B41:B43"/>
    <mergeCell ref="C41:C43"/>
    <mergeCell ref="B38:B40"/>
    <mergeCell ref="C38:C40"/>
    <mergeCell ref="C50:C52"/>
    <mergeCell ref="B53:B55"/>
    <mergeCell ref="C53:C55"/>
    <mergeCell ref="B47:B49"/>
    <mergeCell ref="C47:C49"/>
    <mergeCell ref="B44:B46"/>
    <mergeCell ref="C44:C46"/>
    <mergeCell ref="B50:B52"/>
    <mergeCell ref="C35:C37"/>
    <mergeCell ref="C14:C16"/>
    <mergeCell ref="B17:B19"/>
    <mergeCell ref="B20:B22"/>
    <mergeCell ref="C17:C19"/>
    <mergeCell ref="C32:C34"/>
    <mergeCell ref="B26:B28"/>
    <mergeCell ref="C26:C28"/>
    <mergeCell ref="B29:B31"/>
    <mergeCell ref="C29:C31"/>
    <mergeCell ref="B32:B34"/>
    <mergeCell ref="B35:B37"/>
    <mergeCell ref="D6:D7"/>
    <mergeCell ref="B9:B13"/>
    <mergeCell ref="C9:C13"/>
    <mergeCell ref="B23:B25"/>
    <mergeCell ref="C23:C25"/>
    <mergeCell ref="B6:B7"/>
    <mergeCell ref="C6:C7"/>
    <mergeCell ref="B14:B16"/>
    <mergeCell ref="C20:C22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5" firstPageNumber="163" fitToHeight="0" orientation="landscape" r:id="rId1"/>
  <headerFooter scaleWithDoc="0"/>
  <rowBreaks count="3" manualBreakCount="3">
    <brk id="31" min="1" max="10" man="1"/>
    <brk id="35" max="16383" man="1"/>
    <brk id="6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/>
    <pageSetUpPr autoPageBreaks="0" fitToPage="1"/>
  </sheetPr>
  <dimension ref="A1:J134"/>
  <sheetViews>
    <sheetView view="pageBreakPreview" zoomScale="90" zoomScaleSheetLayoutView="90" workbookViewId="0">
      <selection activeCell="Q5" sqref="Q5:Q6"/>
    </sheetView>
  </sheetViews>
  <sheetFormatPr defaultRowHeight="12.75"/>
  <cols>
    <col min="1" max="1" width="27.85546875" customWidth="1"/>
    <col min="2" max="2" width="43.42578125" customWidth="1"/>
    <col min="3" max="3" width="39.7109375" customWidth="1"/>
    <col min="4" max="4" width="6.42578125" bestFit="1" customWidth="1"/>
    <col min="6" max="6" width="13.42578125" bestFit="1" customWidth="1"/>
    <col min="7" max="7" width="5.42578125" customWidth="1"/>
    <col min="8" max="8" width="16.28515625" customWidth="1"/>
    <col min="9" max="9" width="17.28515625" customWidth="1"/>
    <col min="10" max="10" width="24" customWidth="1"/>
  </cols>
  <sheetData>
    <row r="1" spans="1:10" s="33" customFormat="1" ht="18.75">
      <c r="A1" s="89"/>
      <c r="B1" s="89"/>
      <c r="C1" s="89"/>
      <c r="D1" s="90"/>
      <c r="E1" s="90"/>
      <c r="F1" s="90"/>
      <c r="G1" s="90"/>
      <c r="H1" s="90"/>
      <c r="I1" s="90"/>
      <c r="J1" s="90" t="s">
        <v>5</v>
      </c>
    </row>
    <row r="2" spans="1:10" s="33" customFormat="1" ht="18.75">
      <c r="A2" s="89"/>
      <c r="B2" s="89"/>
      <c r="C2" s="89"/>
      <c r="D2" s="91"/>
      <c r="E2" s="91"/>
      <c r="F2" s="91"/>
      <c r="G2" s="91"/>
      <c r="H2" s="91"/>
      <c r="I2" s="91"/>
      <c r="J2" s="91"/>
    </row>
    <row r="3" spans="1:10" s="33" customFormat="1" ht="87.75" customHeight="1">
      <c r="A3" s="92" t="s">
        <v>404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s="4" customFormat="1">
      <c r="A4" s="93"/>
      <c r="B4" s="93"/>
      <c r="C4" s="93"/>
      <c r="D4" s="94"/>
      <c r="E4" s="94"/>
      <c r="F4" s="94"/>
      <c r="G4" s="94"/>
      <c r="H4" s="94"/>
      <c r="I4" s="94"/>
      <c r="J4" s="94"/>
    </row>
    <row r="5" spans="1:10" s="4" customFormat="1" ht="31.5">
      <c r="A5" s="305" t="s">
        <v>252</v>
      </c>
      <c r="B5" s="266" t="s">
        <v>36</v>
      </c>
      <c r="C5" s="260" t="s">
        <v>46</v>
      </c>
      <c r="D5" s="41" t="s">
        <v>261</v>
      </c>
      <c r="E5" s="41"/>
      <c r="F5" s="41"/>
      <c r="G5" s="41"/>
      <c r="H5" s="1" t="s">
        <v>45</v>
      </c>
      <c r="I5" s="1"/>
      <c r="J5" s="1"/>
    </row>
    <row r="6" spans="1:10" s="95" customFormat="1" ht="52.5" customHeight="1">
      <c r="A6" s="305"/>
      <c r="B6" s="266"/>
      <c r="C6" s="260"/>
      <c r="D6" s="8" t="s">
        <v>253</v>
      </c>
      <c r="E6" s="8" t="s">
        <v>273</v>
      </c>
      <c r="F6" s="8" t="s">
        <v>254</v>
      </c>
      <c r="G6" s="8" t="s">
        <v>255</v>
      </c>
      <c r="H6" s="8" t="s">
        <v>17</v>
      </c>
      <c r="I6" s="8" t="s">
        <v>19</v>
      </c>
      <c r="J6" s="8" t="s">
        <v>277</v>
      </c>
    </row>
    <row r="7" spans="1:10" s="4" customFormat="1" ht="15.7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31" customFormat="1" ht="18.75">
      <c r="A8" s="306" t="s">
        <v>199</v>
      </c>
      <c r="B8" s="307" t="s">
        <v>51</v>
      </c>
      <c r="C8" s="53" t="s">
        <v>245</v>
      </c>
      <c r="D8" s="38"/>
      <c r="E8" s="38"/>
      <c r="F8" s="38"/>
      <c r="G8" s="38"/>
      <c r="H8" s="195">
        <f>H17+H20+H23+H27+H30+H34+H42+H45+H55+H61+H66+H69+H78+H91+H101+H107+H110+H113+H119+H95</f>
        <v>125448.1</v>
      </c>
      <c r="I8" s="195">
        <f>I17+I20+I23+I27+I30+I34+I42+I45+I55+I61+I66+I69+I78+I91+I101+I107+I110+I113+I119+I95</f>
        <v>123985.1</v>
      </c>
      <c r="J8" s="195">
        <f>J17+J20+J23+J27+J30+J34+J42+J45+J55+J61+J66+J69+J78+J91+J101+J107+J110+J113+J119+J95</f>
        <v>123985.1</v>
      </c>
    </row>
    <row r="9" spans="1:10" s="31" customFormat="1" ht="18.75">
      <c r="A9" s="306"/>
      <c r="B9" s="307"/>
      <c r="C9" s="53" t="s">
        <v>278</v>
      </c>
      <c r="D9" s="38"/>
      <c r="E9" s="38"/>
      <c r="F9" s="38"/>
      <c r="G9" s="38"/>
      <c r="H9" s="154"/>
      <c r="I9" s="154"/>
      <c r="J9" s="154"/>
    </row>
    <row r="10" spans="1:10" s="31" customFormat="1" ht="18.75">
      <c r="A10" s="306"/>
      <c r="B10" s="307"/>
      <c r="C10" s="53" t="s">
        <v>256</v>
      </c>
      <c r="D10" s="86"/>
      <c r="E10" s="38"/>
      <c r="F10" s="38"/>
      <c r="G10" s="38"/>
      <c r="H10" s="154"/>
      <c r="I10" s="154"/>
      <c r="J10" s="154"/>
    </row>
    <row r="11" spans="1:10" s="31" customFormat="1" ht="18.75">
      <c r="A11" s="306"/>
      <c r="B11" s="307"/>
      <c r="C11" s="53" t="s">
        <v>14</v>
      </c>
      <c r="D11" s="86"/>
      <c r="E11" s="38"/>
      <c r="F11" s="38"/>
      <c r="G11" s="38"/>
      <c r="H11" s="154"/>
      <c r="I11" s="154"/>
      <c r="J11" s="154"/>
    </row>
    <row r="12" spans="1:10" s="31" customFormat="1" ht="18.75">
      <c r="A12" s="306"/>
      <c r="B12" s="307"/>
      <c r="C12" s="53" t="s">
        <v>18</v>
      </c>
      <c r="D12" s="86"/>
      <c r="E12" s="38"/>
      <c r="F12" s="38"/>
      <c r="G12" s="38"/>
      <c r="H12" s="154"/>
      <c r="I12" s="154"/>
      <c r="J12" s="154"/>
    </row>
    <row r="13" spans="1:10" s="31" customFormat="1" ht="18.75">
      <c r="A13" s="306"/>
      <c r="B13" s="307"/>
      <c r="C13" s="53" t="s">
        <v>251</v>
      </c>
      <c r="D13" s="86"/>
      <c r="E13" s="38"/>
      <c r="F13" s="38"/>
      <c r="G13" s="38"/>
      <c r="H13" s="154"/>
      <c r="I13" s="154"/>
      <c r="J13" s="154"/>
    </row>
    <row r="14" spans="1:10" s="4" customFormat="1" ht="18.75">
      <c r="A14" s="301" t="s">
        <v>15</v>
      </c>
      <c r="B14" s="263" t="s">
        <v>52</v>
      </c>
      <c r="C14" s="53" t="s">
        <v>245</v>
      </c>
      <c r="D14" s="87"/>
      <c r="E14" s="38"/>
      <c r="F14" s="38"/>
      <c r="G14" s="38"/>
      <c r="H14" s="155"/>
      <c r="I14" s="155"/>
      <c r="J14" s="155"/>
    </row>
    <row r="15" spans="1:10" s="4" customFormat="1" ht="18.75">
      <c r="A15" s="301"/>
      <c r="B15" s="263"/>
      <c r="C15" s="53" t="s">
        <v>278</v>
      </c>
      <c r="D15" s="87"/>
      <c r="E15" s="38"/>
      <c r="F15" s="38"/>
      <c r="G15" s="38"/>
      <c r="H15" s="155"/>
      <c r="I15" s="155"/>
      <c r="J15" s="155"/>
    </row>
    <row r="16" spans="1:10" s="4" customFormat="1" ht="18.75">
      <c r="A16" s="301"/>
      <c r="B16" s="263"/>
      <c r="C16" s="53" t="s">
        <v>251</v>
      </c>
      <c r="D16" s="87"/>
      <c r="E16" s="38"/>
      <c r="F16" s="38"/>
      <c r="G16" s="38"/>
      <c r="H16" s="155"/>
      <c r="I16" s="155"/>
      <c r="J16" s="155"/>
    </row>
    <row r="17" spans="1:10" s="4" customFormat="1" ht="18.75">
      <c r="A17" s="301" t="s">
        <v>16</v>
      </c>
      <c r="B17" s="263" t="s">
        <v>53</v>
      </c>
      <c r="C17" s="53" t="s">
        <v>245</v>
      </c>
      <c r="D17" s="86"/>
      <c r="E17" s="38"/>
      <c r="F17" s="38"/>
      <c r="G17" s="38"/>
      <c r="H17" s="214">
        <f>SUM(H18:H19)</f>
        <v>1502.8</v>
      </c>
      <c r="I17" s="214">
        <f>SUM(I18:I19)</f>
        <v>1502.8</v>
      </c>
      <c r="J17" s="173">
        <f>SUM(J18:J19)</f>
        <v>1502.8</v>
      </c>
    </row>
    <row r="18" spans="1:10" s="4" customFormat="1" ht="18.75">
      <c r="A18" s="301"/>
      <c r="B18" s="263"/>
      <c r="C18" s="53" t="s">
        <v>278</v>
      </c>
      <c r="D18" s="86" t="s">
        <v>72</v>
      </c>
      <c r="E18" s="14" t="s">
        <v>74</v>
      </c>
      <c r="F18" s="38">
        <v>5900200590</v>
      </c>
      <c r="G18" s="38">
        <v>100</v>
      </c>
      <c r="H18" s="156">
        <v>932</v>
      </c>
      <c r="I18" s="156">
        <f>+H18</f>
        <v>932</v>
      </c>
      <c r="J18" s="156">
        <f>+I18</f>
        <v>932</v>
      </c>
    </row>
    <row r="19" spans="1:10" s="4" customFormat="1" ht="34.5" customHeight="1">
      <c r="A19" s="301"/>
      <c r="B19" s="263"/>
      <c r="C19" s="53" t="s">
        <v>251</v>
      </c>
      <c r="D19" s="86" t="s">
        <v>72</v>
      </c>
      <c r="E19" s="14" t="s">
        <v>74</v>
      </c>
      <c r="F19" s="207">
        <v>5900200590</v>
      </c>
      <c r="G19" s="207">
        <v>200</v>
      </c>
      <c r="H19" s="156">
        <v>570.79999999999995</v>
      </c>
      <c r="I19" s="156">
        <f t="shared" ref="I19:J19" si="0">+H19</f>
        <v>570.79999999999995</v>
      </c>
      <c r="J19" s="156">
        <f t="shared" si="0"/>
        <v>570.79999999999995</v>
      </c>
    </row>
    <row r="20" spans="1:10" s="4" customFormat="1" ht="18.75" customHeight="1">
      <c r="A20" s="301" t="s">
        <v>54</v>
      </c>
      <c r="B20" s="263" t="s">
        <v>55</v>
      </c>
      <c r="C20" s="53" t="s">
        <v>245</v>
      </c>
      <c r="D20" s="96"/>
      <c r="E20" s="38"/>
      <c r="F20" s="38"/>
      <c r="G20" s="38"/>
      <c r="H20" s="215">
        <f>SUM(H21:H22)</f>
        <v>358</v>
      </c>
      <c r="I20" s="174">
        <f>SUM(I21:I22)</f>
        <v>358</v>
      </c>
      <c r="J20" s="174">
        <f>SUM(J21:J22)</f>
        <v>358</v>
      </c>
    </row>
    <row r="21" spans="1:10" s="4" customFormat="1" ht="18.75">
      <c r="A21" s="301"/>
      <c r="B21" s="263"/>
      <c r="C21" s="53" t="s">
        <v>278</v>
      </c>
      <c r="D21" s="87" t="s">
        <v>72</v>
      </c>
      <c r="E21" s="14" t="s">
        <v>74</v>
      </c>
      <c r="F21" s="38">
        <v>5900478470</v>
      </c>
      <c r="G21" s="38">
        <v>100</v>
      </c>
      <c r="H21" s="157">
        <v>337</v>
      </c>
      <c r="I21" s="157">
        <f>+H21</f>
        <v>337</v>
      </c>
      <c r="J21" s="157">
        <f>+I21</f>
        <v>337</v>
      </c>
    </row>
    <row r="22" spans="1:10" s="4" customFormat="1" ht="18.75">
      <c r="A22" s="301"/>
      <c r="B22" s="263"/>
      <c r="C22" s="53"/>
      <c r="D22" s="87" t="s">
        <v>72</v>
      </c>
      <c r="E22" s="14" t="s">
        <v>74</v>
      </c>
      <c r="F22" s="38">
        <v>5900478470</v>
      </c>
      <c r="G22" s="38">
        <v>200</v>
      </c>
      <c r="H22" s="157">
        <v>21</v>
      </c>
      <c r="I22" s="157">
        <f t="shared" ref="I22:J22" si="1">+H22</f>
        <v>21</v>
      </c>
      <c r="J22" s="157">
        <f t="shared" si="1"/>
        <v>21</v>
      </c>
    </row>
    <row r="23" spans="1:10" s="4" customFormat="1" ht="18.75" customHeight="1">
      <c r="A23" s="301" t="s">
        <v>56</v>
      </c>
      <c r="B23" s="263" t="s">
        <v>57</v>
      </c>
      <c r="C23" s="53" t="s">
        <v>245</v>
      </c>
      <c r="D23" s="87"/>
      <c r="E23" s="38"/>
      <c r="F23" s="38"/>
      <c r="G23" s="38"/>
      <c r="H23" s="215">
        <f>SUM(H24:H26)</f>
        <v>484</v>
      </c>
      <c r="I23" s="174">
        <f>SUM(I24:I26)</f>
        <v>484</v>
      </c>
      <c r="J23" s="174">
        <f>SUM(J24:J26)</f>
        <v>484</v>
      </c>
    </row>
    <row r="24" spans="1:10" s="4" customFormat="1" ht="18.75">
      <c r="A24" s="301"/>
      <c r="B24" s="263"/>
      <c r="C24" s="53" t="s">
        <v>278</v>
      </c>
      <c r="D24" s="87" t="s">
        <v>72</v>
      </c>
      <c r="E24" s="14" t="s">
        <v>74</v>
      </c>
      <c r="F24" s="38">
        <v>5900578090</v>
      </c>
      <c r="G24" s="38">
        <v>100</v>
      </c>
      <c r="H24" s="155">
        <v>390.2</v>
      </c>
      <c r="I24" s="155">
        <f>+H24</f>
        <v>390.2</v>
      </c>
      <c r="J24" s="155">
        <f>+I24</f>
        <v>390.2</v>
      </c>
    </row>
    <row r="25" spans="1:10" s="4" customFormat="1" ht="18.75">
      <c r="A25" s="301"/>
      <c r="B25" s="263"/>
      <c r="C25" s="53"/>
      <c r="D25" s="87" t="s">
        <v>72</v>
      </c>
      <c r="E25" s="14" t="s">
        <v>74</v>
      </c>
      <c r="F25" s="38">
        <v>5900578090</v>
      </c>
      <c r="G25" s="38">
        <v>200</v>
      </c>
      <c r="H25" s="155">
        <v>93.8</v>
      </c>
      <c r="I25" s="155">
        <f t="shared" ref="I25:J25" si="2">+H25</f>
        <v>93.8</v>
      </c>
      <c r="J25" s="155">
        <f t="shared" si="2"/>
        <v>93.8</v>
      </c>
    </row>
    <row r="26" spans="1:10" s="4" customFormat="1" ht="18.75">
      <c r="A26" s="301"/>
      <c r="B26" s="263"/>
      <c r="C26" s="53"/>
      <c r="D26" s="87" t="s">
        <v>72</v>
      </c>
      <c r="E26" s="14" t="s">
        <v>74</v>
      </c>
      <c r="F26" s="207">
        <v>5900578090</v>
      </c>
      <c r="G26" s="207">
        <v>242</v>
      </c>
      <c r="H26" s="155"/>
      <c r="I26" s="155"/>
      <c r="J26" s="155">
        <f>+I26</f>
        <v>0</v>
      </c>
    </row>
    <row r="27" spans="1:10" s="4" customFormat="1" ht="18.75">
      <c r="A27" s="301" t="s">
        <v>61</v>
      </c>
      <c r="B27" s="263" t="s">
        <v>62</v>
      </c>
      <c r="C27" s="53" t="s">
        <v>245</v>
      </c>
      <c r="D27" s="86"/>
      <c r="E27" s="38"/>
      <c r="F27" s="38"/>
      <c r="G27" s="38"/>
      <c r="H27" s="214">
        <f>SUM(H28:H29)</f>
        <v>292.2</v>
      </c>
      <c r="I27" s="173">
        <f>SUM(I28:I29)</f>
        <v>292.2</v>
      </c>
      <c r="J27" s="173">
        <f>SUM(J28:J29)</f>
        <v>292.2</v>
      </c>
    </row>
    <row r="28" spans="1:10" s="4" customFormat="1" ht="18.75">
      <c r="A28" s="301"/>
      <c r="B28" s="263"/>
      <c r="C28" s="53" t="s">
        <v>278</v>
      </c>
      <c r="D28" s="86" t="s">
        <v>72</v>
      </c>
      <c r="E28" s="14" t="s">
        <v>309</v>
      </c>
      <c r="F28" s="38">
        <v>5900678800</v>
      </c>
      <c r="G28" s="38">
        <v>200</v>
      </c>
      <c r="H28" s="156">
        <v>292.2</v>
      </c>
      <c r="I28" s="156">
        <v>292.2</v>
      </c>
      <c r="J28" s="156">
        <f>I28</f>
        <v>292.2</v>
      </c>
    </row>
    <row r="29" spans="1:10" s="4" customFormat="1" ht="18.75">
      <c r="A29" s="301"/>
      <c r="B29" s="263"/>
      <c r="C29" s="53" t="s">
        <v>251</v>
      </c>
      <c r="D29" s="86" t="s">
        <v>72</v>
      </c>
      <c r="E29" s="14" t="s">
        <v>309</v>
      </c>
      <c r="F29" s="38">
        <v>5900688800</v>
      </c>
      <c r="G29" s="38">
        <v>244</v>
      </c>
      <c r="H29" s="156">
        <v>0</v>
      </c>
      <c r="I29" s="156">
        <v>0</v>
      </c>
      <c r="J29" s="156">
        <v>0</v>
      </c>
    </row>
    <row r="30" spans="1:10" s="4" customFormat="1" ht="18.75" customHeight="1">
      <c r="A30" s="301" t="s">
        <v>165</v>
      </c>
      <c r="B30" s="263" t="s">
        <v>70</v>
      </c>
      <c r="C30" s="53" t="s">
        <v>245</v>
      </c>
      <c r="D30" s="86"/>
      <c r="E30" s="38"/>
      <c r="F30" s="38"/>
      <c r="G30" s="38"/>
      <c r="H30" s="214">
        <f>+H31+H33+H32</f>
        <v>1590</v>
      </c>
      <c r="I30" s="173">
        <f>+I31+I33+I32</f>
        <v>1589.6</v>
      </c>
      <c r="J30" s="173">
        <f>+J31+J33+J32</f>
        <v>1589.6</v>
      </c>
    </row>
    <row r="31" spans="1:10" s="4" customFormat="1" ht="18.75">
      <c r="A31" s="301"/>
      <c r="B31" s="263"/>
      <c r="C31" s="53" t="s">
        <v>278</v>
      </c>
      <c r="D31" s="86" t="s">
        <v>72</v>
      </c>
      <c r="E31" s="38">
        <v>1102</v>
      </c>
      <c r="F31" s="38">
        <v>5900780410</v>
      </c>
      <c r="G31" s="38">
        <v>100</v>
      </c>
      <c r="H31" s="156">
        <v>1355.6</v>
      </c>
      <c r="I31" s="156">
        <v>1355.6</v>
      </c>
      <c r="J31" s="156">
        <f>I31</f>
        <v>1355.6</v>
      </c>
    </row>
    <row r="32" spans="1:10" s="4" customFormat="1" ht="18.75">
      <c r="A32" s="301"/>
      <c r="B32" s="263"/>
      <c r="C32" s="53"/>
      <c r="D32" s="86" t="s">
        <v>72</v>
      </c>
      <c r="E32" s="38">
        <v>1102</v>
      </c>
      <c r="F32" s="222">
        <v>5900780410</v>
      </c>
      <c r="G32" s="38">
        <v>200</v>
      </c>
      <c r="H32" s="156">
        <v>194.4</v>
      </c>
      <c r="I32" s="156">
        <v>194</v>
      </c>
      <c r="J32" s="156">
        <f>I32</f>
        <v>194</v>
      </c>
    </row>
    <row r="33" spans="1:10" s="4" customFormat="1" ht="41.25" customHeight="1">
      <c r="A33" s="301"/>
      <c r="B33" s="263"/>
      <c r="C33" s="53" t="s">
        <v>251</v>
      </c>
      <c r="D33" s="86" t="s">
        <v>72</v>
      </c>
      <c r="E33" s="38">
        <v>1102</v>
      </c>
      <c r="F33" s="14" t="s">
        <v>405</v>
      </c>
      <c r="G33" s="38">
        <v>100</v>
      </c>
      <c r="H33" s="156">
        <v>40</v>
      </c>
      <c r="I33" s="156">
        <v>40</v>
      </c>
      <c r="J33" s="156">
        <f>I33</f>
        <v>40</v>
      </c>
    </row>
    <row r="34" spans="1:10" s="4" customFormat="1" ht="18.75" customHeight="1">
      <c r="A34" s="301" t="s">
        <v>168</v>
      </c>
      <c r="B34" s="263" t="s">
        <v>71</v>
      </c>
      <c r="C34" s="53" t="s">
        <v>245</v>
      </c>
      <c r="D34" s="86"/>
      <c r="E34" s="38"/>
      <c r="F34" s="38"/>
      <c r="G34" s="38"/>
      <c r="H34" s="214">
        <f>SUM(H35:H38)</f>
        <v>435.8</v>
      </c>
      <c r="I34" s="173">
        <f>SUM(I35:I38)</f>
        <v>435.8</v>
      </c>
      <c r="J34" s="173">
        <f>SUM(J35:J38)</f>
        <v>435.8</v>
      </c>
    </row>
    <row r="35" spans="1:10" s="4" customFormat="1" ht="18.75">
      <c r="A35" s="301"/>
      <c r="B35" s="263"/>
      <c r="C35" s="53" t="s">
        <v>278</v>
      </c>
      <c r="D35" s="86" t="s">
        <v>72</v>
      </c>
      <c r="E35" s="14" t="s">
        <v>74</v>
      </c>
      <c r="F35" s="38">
        <v>5900882850</v>
      </c>
      <c r="G35" s="38">
        <v>200</v>
      </c>
      <c r="H35" s="156">
        <v>358.7</v>
      </c>
      <c r="I35" s="156">
        <v>358.7</v>
      </c>
      <c r="J35" s="156">
        <f>I35</f>
        <v>358.7</v>
      </c>
    </row>
    <row r="36" spans="1:10" s="4" customFormat="1" ht="18.75">
      <c r="A36" s="301"/>
      <c r="B36" s="263"/>
      <c r="C36" s="53"/>
      <c r="D36" s="86" t="s">
        <v>72</v>
      </c>
      <c r="E36" s="14" t="s">
        <v>75</v>
      </c>
      <c r="F36" s="38">
        <v>5900880850</v>
      </c>
      <c r="G36" s="38">
        <v>800</v>
      </c>
      <c r="H36" s="156">
        <v>32</v>
      </c>
      <c r="I36" s="156">
        <v>32</v>
      </c>
      <c r="J36" s="156">
        <f>I36</f>
        <v>32</v>
      </c>
    </row>
    <row r="37" spans="1:10" s="4" customFormat="1" ht="18.75">
      <c r="A37" s="301"/>
      <c r="B37" s="263"/>
      <c r="C37" s="53"/>
      <c r="D37" s="86" t="s">
        <v>72</v>
      </c>
      <c r="E37" s="14" t="s">
        <v>75</v>
      </c>
      <c r="F37" s="38">
        <v>5900881850</v>
      </c>
      <c r="G37" s="38">
        <v>800</v>
      </c>
      <c r="H37" s="156">
        <v>22.1</v>
      </c>
      <c r="I37" s="156">
        <v>22.1</v>
      </c>
      <c r="J37" s="156">
        <f>I37</f>
        <v>22.1</v>
      </c>
    </row>
    <row r="38" spans="1:10" s="4" customFormat="1" ht="45.75" customHeight="1">
      <c r="A38" s="301"/>
      <c r="B38" s="263"/>
      <c r="C38" s="53" t="s">
        <v>251</v>
      </c>
      <c r="D38" s="86" t="s">
        <v>72</v>
      </c>
      <c r="E38" s="38">
        <v>412</v>
      </c>
      <c r="F38" s="38">
        <v>5900892850</v>
      </c>
      <c r="G38" s="38">
        <v>200</v>
      </c>
      <c r="H38" s="156">
        <v>23</v>
      </c>
      <c r="I38" s="156">
        <v>23</v>
      </c>
      <c r="J38" s="156">
        <f>I38</f>
        <v>23</v>
      </c>
    </row>
    <row r="39" spans="1:10" s="4" customFormat="1" ht="21" customHeight="1">
      <c r="A39" s="301" t="s">
        <v>170</v>
      </c>
      <c r="B39" s="271" t="s">
        <v>77</v>
      </c>
      <c r="C39" s="53" t="s">
        <v>245</v>
      </c>
      <c r="D39" s="86"/>
      <c r="E39" s="38"/>
      <c r="F39" s="38"/>
      <c r="G39" s="38"/>
      <c r="H39" s="156"/>
      <c r="I39" s="156"/>
      <c r="J39" s="156"/>
    </row>
    <row r="40" spans="1:10" s="4" customFormat="1" ht="18.75">
      <c r="A40" s="301"/>
      <c r="B40" s="272"/>
      <c r="C40" s="53" t="s">
        <v>278</v>
      </c>
      <c r="D40" s="86"/>
      <c r="E40" s="38"/>
      <c r="F40" s="38"/>
      <c r="G40" s="38"/>
      <c r="H40" s="156"/>
      <c r="I40" s="156"/>
      <c r="J40" s="156"/>
    </row>
    <row r="41" spans="1:10" s="4" customFormat="1" ht="18.75">
      <c r="A41" s="301"/>
      <c r="B41" s="273"/>
      <c r="C41" s="103" t="s">
        <v>251</v>
      </c>
      <c r="D41" s="86"/>
      <c r="E41" s="38"/>
      <c r="F41" s="38"/>
      <c r="G41" s="38"/>
      <c r="H41" s="156"/>
      <c r="I41" s="156"/>
      <c r="J41" s="156"/>
    </row>
    <row r="42" spans="1:10" s="4" customFormat="1" ht="22.5" customHeight="1">
      <c r="A42" s="301" t="s">
        <v>178</v>
      </c>
      <c r="B42" s="270" t="s">
        <v>79</v>
      </c>
      <c r="C42" s="53" t="s">
        <v>245</v>
      </c>
      <c r="D42" s="86"/>
      <c r="E42" s="38"/>
      <c r="F42" s="38"/>
      <c r="G42" s="38"/>
      <c r="H42" s="214">
        <f>SUM(H43:H43)</f>
        <v>31290</v>
      </c>
      <c r="I42" s="173">
        <f>SUM(I43:I43)</f>
        <v>31290</v>
      </c>
      <c r="J42" s="173">
        <f>SUM(J43:J43)</f>
        <v>31290</v>
      </c>
    </row>
    <row r="43" spans="1:10" s="4" customFormat="1" ht="21.75" customHeight="1">
      <c r="A43" s="301"/>
      <c r="B43" s="270"/>
      <c r="C43" s="53" t="s">
        <v>278</v>
      </c>
      <c r="D43" s="86" t="s">
        <v>72</v>
      </c>
      <c r="E43" s="14" t="s">
        <v>410</v>
      </c>
      <c r="F43" s="219" t="s">
        <v>380</v>
      </c>
      <c r="G43" s="38">
        <v>300</v>
      </c>
      <c r="H43" s="156">
        <v>31290</v>
      </c>
      <c r="I43" s="156">
        <v>31290</v>
      </c>
      <c r="J43" s="156">
        <f>H43</f>
        <v>31290</v>
      </c>
    </row>
    <row r="44" spans="1:10" s="4" customFormat="1" ht="15.75" customHeight="1">
      <c r="A44" s="301"/>
      <c r="B44" s="270"/>
      <c r="C44" s="53" t="s">
        <v>251</v>
      </c>
      <c r="D44" s="86"/>
      <c r="E44" s="38"/>
      <c r="F44" s="38"/>
      <c r="G44" s="38"/>
      <c r="H44" s="156"/>
      <c r="I44" s="156"/>
      <c r="J44" s="156"/>
    </row>
    <row r="45" spans="1:10" s="4" customFormat="1" ht="19.5" customHeight="1">
      <c r="A45" s="301" t="s">
        <v>179</v>
      </c>
      <c r="B45" s="270" t="s">
        <v>82</v>
      </c>
      <c r="C45" s="53" t="s">
        <v>245</v>
      </c>
      <c r="D45" s="86"/>
      <c r="E45" s="38"/>
      <c r="F45" s="38"/>
      <c r="G45" s="38"/>
      <c r="H45" s="214">
        <f>SUM(H46:H54)</f>
        <v>32463.4</v>
      </c>
      <c r="I45" s="214">
        <f>SUM(I46:I54)</f>
        <v>32463.4</v>
      </c>
      <c r="J45" s="214">
        <f>SUM(J46:J54)</f>
        <v>32463.4</v>
      </c>
    </row>
    <row r="46" spans="1:10" s="4" customFormat="1" ht="19.5" customHeight="1">
      <c r="A46" s="301"/>
      <c r="B46" s="270"/>
      <c r="C46" s="53" t="s">
        <v>278</v>
      </c>
      <c r="D46" s="86"/>
      <c r="E46" s="38"/>
      <c r="F46" s="38"/>
      <c r="G46" s="38"/>
      <c r="H46" s="156"/>
      <c r="I46" s="156"/>
      <c r="J46" s="156"/>
    </row>
    <row r="47" spans="1:10" s="4" customFormat="1" ht="19.5" customHeight="1">
      <c r="A47" s="301"/>
      <c r="B47" s="270"/>
      <c r="C47" s="53"/>
      <c r="D47" s="86" t="s">
        <v>72</v>
      </c>
      <c r="E47" s="7" t="s">
        <v>360</v>
      </c>
      <c r="F47" s="38">
        <v>5901182020</v>
      </c>
      <c r="G47" s="38">
        <v>100</v>
      </c>
      <c r="H47" s="156">
        <v>3293</v>
      </c>
      <c r="I47" s="156">
        <f>+H47</f>
        <v>3293</v>
      </c>
      <c r="J47" s="156">
        <f>+I47</f>
        <v>3293</v>
      </c>
    </row>
    <row r="48" spans="1:10" s="4" customFormat="1" ht="19.5" customHeight="1">
      <c r="A48" s="301"/>
      <c r="B48" s="270"/>
      <c r="C48" s="53"/>
      <c r="D48" s="86" t="s">
        <v>72</v>
      </c>
      <c r="E48" s="7" t="s">
        <v>76</v>
      </c>
      <c r="F48" s="207">
        <v>5901192050</v>
      </c>
      <c r="G48" s="207">
        <v>100</v>
      </c>
      <c r="H48" s="156">
        <v>281</v>
      </c>
      <c r="I48" s="156">
        <f t="shared" ref="I48:J54" si="3">+H48</f>
        <v>281</v>
      </c>
      <c r="J48" s="156">
        <f t="shared" si="3"/>
        <v>281</v>
      </c>
    </row>
    <row r="49" spans="1:10" s="4" customFormat="1" ht="19.5" customHeight="1">
      <c r="A49" s="301"/>
      <c r="B49" s="270"/>
      <c r="C49" s="53"/>
      <c r="D49" s="86" t="s">
        <v>72</v>
      </c>
      <c r="E49" s="14" t="s">
        <v>76</v>
      </c>
      <c r="F49" s="38">
        <v>5901180230</v>
      </c>
      <c r="G49" s="38">
        <v>200</v>
      </c>
      <c r="H49" s="156">
        <v>42.7</v>
      </c>
      <c r="I49" s="156">
        <f t="shared" si="3"/>
        <v>42.7</v>
      </c>
      <c r="J49" s="156">
        <f t="shared" si="3"/>
        <v>42.7</v>
      </c>
    </row>
    <row r="50" spans="1:10" s="4" customFormat="1" ht="19.5" customHeight="1">
      <c r="A50" s="301"/>
      <c r="B50" s="270"/>
      <c r="C50" s="53"/>
      <c r="D50" s="86" t="s">
        <v>72</v>
      </c>
      <c r="E50" s="14" t="s">
        <v>76</v>
      </c>
      <c r="F50" s="207">
        <v>5901182010</v>
      </c>
      <c r="G50" s="207">
        <v>100</v>
      </c>
      <c r="H50" s="156">
        <v>17183.3</v>
      </c>
      <c r="I50" s="156">
        <f t="shared" si="3"/>
        <v>17183.3</v>
      </c>
      <c r="J50" s="156">
        <f t="shared" si="3"/>
        <v>17183.3</v>
      </c>
    </row>
    <row r="51" spans="1:10" s="4" customFormat="1" ht="19.5" customHeight="1">
      <c r="A51" s="301"/>
      <c r="B51" s="270"/>
      <c r="C51" s="53"/>
      <c r="D51" s="86" t="s">
        <v>72</v>
      </c>
      <c r="E51" s="14" t="s">
        <v>76</v>
      </c>
      <c r="F51" s="207">
        <v>5901182010</v>
      </c>
      <c r="G51" s="207">
        <v>200</v>
      </c>
      <c r="H51" s="156">
        <v>6490.9</v>
      </c>
      <c r="I51" s="156">
        <f t="shared" si="3"/>
        <v>6490.9</v>
      </c>
      <c r="J51" s="156">
        <f t="shared" si="3"/>
        <v>6490.9</v>
      </c>
    </row>
    <row r="52" spans="1:10" s="4" customFormat="1" ht="19.5" customHeight="1">
      <c r="A52" s="301"/>
      <c r="B52" s="270"/>
      <c r="C52" s="53"/>
      <c r="D52" s="86" t="s">
        <v>72</v>
      </c>
      <c r="E52" s="14" t="s">
        <v>76</v>
      </c>
      <c r="F52" s="38">
        <v>5901182010</v>
      </c>
      <c r="G52" s="38">
        <v>800</v>
      </c>
      <c r="H52" s="156">
        <v>138.30000000000001</v>
      </c>
      <c r="I52" s="156">
        <f t="shared" si="3"/>
        <v>138.30000000000001</v>
      </c>
      <c r="J52" s="156">
        <f t="shared" si="3"/>
        <v>138.30000000000001</v>
      </c>
    </row>
    <row r="53" spans="1:10" s="4" customFormat="1" ht="19.5" customHeight="1">
      <c r="A53" s="301"/>
      <c r="B53" s="270"/>
      <c r="C53" s="53"/>
      <c r="D53" s="86" t="s">
        <v>72</v>
      </c>
      <c r="E53" s="14" t="s">
        <v>411</v>
      </c>
      <c r="F53" s="207">
        <v>5901180110</v>
      </c>
      <c r="G53" s="207">
        <v>800</v>
      </c>
      <c r="H53" s="156">
        <v>4300</v>
      </c>
      <c r="I53" s="156">
        <f t="shared" si="3"/>
        <v>4300</v>
      </c>
      <c r="J53" s="156">
        <f t="shared" si="3"/>
        <v>4300</v>
      </c>
    </row>
    <row r="54" spans="1:10" s="4" customFormat="1" ht="19.5" customHeight="1">
      <c r="A54" s="301"/>
      <c r="B54" s="270"/>
      <c r="C54" s="53"/>
      <c r="D54" s="86" t="s">
        <v>72</v>
      </c>
      <c r="E54" s="14" t="s">
        <v>311</v>
      </c>
      <c r="F54" s="38">
        <v>5901182010</v>
      </c>
      <c r="G54" s="38">
        <v>100</v>
      </c>
      <c r="H54" s="156">
        <v>734.2</v>
      </c>
      <c r="I54" s="156">
        <f t="shared" si="3"/>
        <v>734.2</v>
      </c>
      <c r="J54" s="156">
        <f t="shared" si="3"/>
        <v>734.2</v>
      </c>
    </row>
    <row r="55" spans="1:10" s="4" customFormat="1" ht="21.75" customHeight="1">
      <c r="A55" s="302" t="s">
        <v>180</v>
      </c>
      <c r="B55" s="267" t="s">
        <v>85</v>
      </c>
      <c r="C55" s="53" t="s">
        <v>245</v>
      </c>
      <c r="D55" s="86"/>
      <c r="E55" s="38"/>
      <c r="F55" s="38"/>
      <c r="G55" s="38"/>
      <c r="H55" s="214">
        <f>SUM(H56:H60)</f>
        <v>26000.3</v>
      </c>
      <c r="I55" s="173">
        <f>SUM(I56:I60)</f>
        <v>24537.7</v>
      </c>
      <c r="J55" s="173">
        <f>SUM(J56:J60)</f>
        <v>24537.7</v>
      </c>
    </row>
    <row r="56" spans="1:10" s="4" customFormat="1" ht="21.75" customHeight="1">
      <c r="A56" s="303"/>
      <c r="B56" s="268"/>
      <c r="C56" s="53" t="s">
        <v>278</v>
      </c>
      <c r="D56" s="86" t="s">
        <v>72</v>
      </c>
      <c r="E56" s="14" t="s">
        <v>74</v>
      </c>
      <c r="F56" s="38">
        <v>5901280200</v>
      </c>
      <c r="G56" s="38">
        <v>200</v>
      </c>
      <c r="H56" s="156">
        <v>1311.2</v>
      </c>
      <c r="I56" s="156">
        <f>+H56</f>
        <v>1311.2</v>
      </c>
      <c r="J56" s="156">
        <f>+I56</f>
        <v>1311.2</v>
      </c>
    </row>
    <row r="57" spans="1:10" s="4" customFormat="1" ht="21.75" customHeight="1">
      <c r="A57" s="303"/>
      <c r="B57" s="268"/>
      <c r="C57" s="53"/>
      <c r="D57" s="86" t="s">
        <v>72</v>
      </c>
      <c r="E57" s="14" t="s">
        <v>74</v>
      </c>
      <c r="F57" s="220">
        <v>5901280200</v>
      </c>
      <c r="G57" s="220">
        <v>300</v>
      </c>
      <c r="H57" s="156">
        <v>3246.8</v>
      </c>
      <c r="I57" s="156">
        <f>+H57</f>
        <v>3246.8</v>
      </c>
      <c r="J57" s="156">
        <f>+I57</f>
        <v>3246.8</v>
      </c>
    </row>
    <row r="58" spans="1:10" s="4" customFormat="1" ht="21.75" customHeight="1">
      <c r="A58" s="303"/>
      <c r="B58" s="268"/>
      <c r="C58" s="53"/>
      <c r="D58" s="86" t="s">
        <v>72</v>
      </c>
      <c r="E58" s="14" t="s">
        <v>74</v>
      </c>
      <c r="F58" s="38">
        <v>5901280200</v>
      </c>
      <c r="G58" s="38">
        <v>800</v>
      </c>
      <c r="H58" s="156">
        <v>3430.2</v>
      </c>
      <c r="I58" s="156">
        <f t="shared" ref="I58:J59" si="4">+H58</f>
        <v>3430.2</v>
      </c>
      <c r="J58" s="156">
        <f t="shared" si="4"/>
        <v>3430.2</v>
      </c>
    </row>
    <row r="59" spans="1:10" s="4" customFormat="1" ht="21.75" customHeight="1">
      <c r="A59" s="303"/>
      <c r="B59" s="268"/>
      <c r="C59" s="53"/>
      <c r="D59" s="86" t="s">
        <v>72</v>
      </c>
      <c r="E59" s="14" t="s">
        <v>75</v>
      </c>
      <c r="F59" s="222" t="s">
        <v>406</v>
      </c>
      <c r="G59" s="38">
        <v>400</v>
      </c>
      <c r="H59" s="156">
        <v>17932.099999999999</v>
      </c>
      <c r="I59" s="156">
        <v>16469.5</v>
      </c>
      <c r="J59" s="156">
        <f t="shared" si="4"/>
        <v>16469.5</v>
      </c>
    </row>
    <row r="60" spans="1:10" s="4" customFormat="1" ht="21.75" customHeight="1">
      <c r="A60" s="303"/>
      <c r="B60" s="268"/>
      <c r="C60" s="53"/>
      <c r="D60" s="86" t="s">
        <v>72</v>
      </c>
      <c r="E60" s="14" t="s">
        <v>73</v>
      </c>
      <c r="F60" s="38">
        <v>5901220570</v>
      </c>
      <c r="G60" s="38">
        <v>100</v>
      </c>
      <c r="H60" s="156">
        <v>80</v>
      </c>
      <c r="I60" s="156">
        <v>80</v>
      </c>
      <c r="J60" s="156">
        <f>I60</f>
        <v>80</v>
      </c>
    </row>
    <row r="61" spans="1:10" s="4" customFormat="1" ht="21.75" customHeight="1">
      <c r="A61" s="302" t="s">
        <v>181</v>
      </c>
      <c r="B61" s="267" t="s">
        <v>234</v>
      </c>
      <c r="C61" s="53" t="s">
        <v>245</v>
      </c>
      <c r="E61" s="153"/>
      <c r="G61" s="153"/>
      <c r="H61" s="216">
        <f>SUM(H62:H65)</f>
        <v>3937.1</v>
      </c>
      <c r="I61" s="192">
        <f>SUM(I62:I65)</f>
        <v>3937.1</v>
      </c>
      <c r="J61" s="191">
        <f>SUM(J62:J65)</f>
        <v>3937.1</v>
      </c>
    </row>
    <row r="62" spans="1:10" s="4" customFormat="1" ht="21.75" customHeight="1">
      <c r="A62" s="303"/>
      <c r="B62" s="268"/>
      <c r="C62" s="53"/>
      <c r="D62" s="86" t="s">
        <v>72</v>
      </c>
      <c r="E62" s="14" t="s">
        <v>76</v>
      </c>
      <c r="F62" s="14" t="s">
        <v>312</v>
      </c>
      <c r="G62" s="14" t="s">
        <v>227</v>
      </c>
      <c r="H62" s="156">
        <v>569</v>
      </c>
      <c r="I62" s="156">
        <f>+H62</f>
        <v>569</v>
      </c>
      <c r="J62" s="156">
        <f>+I62</f>
        <v>569</v>
      </c>
    </row>
    <row r="63" spans="1:10" s="4" customFormat="1" ht="21.75" customHeight="1">
      <c r="A63" s="303"/>
      <c r="B63" s="268"/>
      <c r="C63" s="53"/>
      <c r="D63" s="86" t="s">
        <v>72</v>
      </c>
      <c r="E63" s="14" t="s">
        <v>74</v>
      </c>
      <c r="F63" s="14" t="s">
        <v>312</v>
      </c>
      <c r="G63" s="14" t="s">
        <v>227</v>
      </c>
      <c r="H63" s="156">
        <v>271</v>
      </c>
      <c r="I63" s="156">
        <f t="shared" ref="I63:J64" si="5">+H63</f>
        <v>271</v>
      </c>
      <c r="J63" s="156">
        <f t="shared" si="5"/>
        <v>271</v>
      </c>
    </row>
    <row r="64" spans="1:10" s="4" customFormat="1" ht="21.75" customHeight="1">
      <c r="A64" s="303"/>
      <c r="B64" s="268"/>
      <c r="C64" s="53" t="s">
        <v>278</v>
      </c>
      <c r="D64" s="86" t="s">
        <v>72</v>
      </c>
      <c r="E64" s="14" t="s">
        <v>75</v>
      </c>
      <c r="F64" s="14" t="s">
        <v>312</v>
      </c>
      <c r="G64" s="14" t="s">
        <v>407</v>
      </c>
      <c r="H64" s="156">
        <v>19</v>
      </c>
      <c r="I64" s="156">
        <f t="shared" si="5"/>
        <v>19</v>
      </c>
      <c r="J64" s="156">
        <f t="shared" si="5"/>
        <v>19</v>
      </c>
    </row>
    <row r="65" spans="1:10" s="4" customFormat="1" ht="21.75" customHeight="1">
      <c r="A65" s="303"/>
      <c r="B65" s="268"/>
      <c r="C65" s="53"/>
      <c r="D65" s="86" t="s">
        <v>72</v>
      </c>
      <c r="E65" s="14" t="s">
        <v>75</v>
      </c>
      <c r="F65" s="14" t="s">
        <v>312</v>
      </c>
      <c r="G65" s="14" t="s">
        <v>408</v>
      </c>
      <c r="H65" s="156">
        <v>3078.1</v>
      </c>
      <c r="I65" s="156">
        <v>3078.1</v>
      </c>
      <c r="J65" s="156">
        <f>I65</f>
        <v>3078.1</v>
      </c>
    </row>
    <row r="66" spans="1:10" s="4" customFormat="1" ht="21.75" customHeight="1">
      <c r="A66" s="302" t="s">
        <v>182</v>
      </c>
      <c r="B66" s="267" t="s">
        <v>147</v>
      </c>
      <c r="C66" s="53" t="s">
        <v>245</v>
      </c>
      <c r="D66" s="86"/>
      <c r="E66" s="38"/>
      <c r="F66" s="38"/>
      <c r="G66" s="38"/>
      <c r="H66" s="214">
        <f>SUM(H67:H68)</f>
        <v>7263.9</v>
      </c>
      <c r="I66" s="173">
        <f>SUM(I67:I68)</f>
        <v>7263.9</v>
      </c>
      <c r="J66" s="173">
        <f>SUM(J67:J68)</f>
        <v>7263.9</v>
      </c>
    </row>
    <row r="67" spans="1:10" s="4" customFormat="1" ht="21.75" customHeight="1">
      <c r="A67" s="303"/>
      <c r="B67" s="268"/>
      <c r="C67" s="53" t="s">
        <v>278</v>
      </c>
      <c r="D67" s="86" t="s">
        <v>72</v>
      </c>
      <c r="E67" s="38">
        <v>1001</v>
      </c>
      <c r="F67" s="38">
        <v>5901480470</v>
      </c>
      <c r="G67" s="38">
        <v>300</v>
      </c>
      <c r="H67" s="156">
        <v>3505.3</v>
      </c>
      <c r="I67" s="156">
        <f>H67</f>
        <v>3505.3</v>
      </c>
      <c r="J67" s="156">
        <f>I67</f>
        <v>3505.3</v>
      </c>
    </row>
    <row r="68" spans="1:10" s="4" customFormat="1" ht="20.25" customHeight="1">
      <c r="A68" s="304"/>
      <c r="B68" s="269"/>
      <c r="C68" s="53" t="s">
        <v>251</v>
      </c>
      <c r="D68" s="86" t="s">
        <v>72</v>
      </c>
      <c r="E68" s="38">
        <v>1003</v>
      </c>
      <c r="F68" s="38">
        <v>5901480520</v>
      </c>
      <c r="G68" s="38">
        <v>300</v>
      </c>
      <c r="H68" s="193">
        <v>3758.6</v>
      </c>
      <c r="I68" s="193">
        <f>H68</f>
        <v>3758.6</v>
      </c>
      <c r="J68" s="193">
        <f>I68</f>
        <v>3758.6</v>
      </c>
    </row>
    <row r="69" spans="1:10" s="4" customFormat="1" ht="20.25" customHeight="1">
      <c r="A69" s="302" t="s">
        <v>183</v>
      </c>
      <c r="B69" s="267" t="s">
        <v>150</v>
      </c>
      <c r="C69" s="53" t="s">
        <v>245</v>
      </c>
      <c r="D69" s="86"/>
      <c r="E69" s="38"/>
      <c r="F69" s="38"/>
      <c r="G69" s="38"/>
      <c r="H69" s="214">
        <f>SUM(H70:H71)</f>
        <v>346.2</v>
      </c>
      <c r="I69" s="173">
        <f>SUM(I70:I71)</f>
        <v>346.2</v>
      </c>
      <c r="J69" s="173">
        <f>SUM(J70:J71)</f>
        <v>346.2</v>
      </c>
    </row>
    <row r="70" spans="1:10" s="4" customFormat="1" ht="20.25" customHeight="1">
      <c r="A70" s="303"/>
      <c r="B70" s="268"/>
      <c r="C70" s="53" t="s">
        <v>278</v>
      </c>
      <c r="D70" s="86" t="s">
        <v>72</v>
      </c>
      <c r="E70" s="38">
        <v>1006</v>
      </c>
      <c r="F70" s="38">
        <v>5901580490</v>
      </c>
      <c r="G70" s="38">
        <v>600</v>
      </c>
      <c r="H70" s="156">
        <v>346.2</v>
      </c>
      <c r="I70" s="156">
        <v>346.2</v>
      </c>
      <c r="J70" s="156">
        <f>I70</f>
        <v>346.2</v>
      </c>
    </row>
    <row r="71" spans="1:10" s="4" customFormat="1" ht="18" customHeight="1">
      <c r="A71" s="304"/>
      <c r="B71" s="269"/>
      <c r="C71" s="53" t="s">
        <v>251</v>
      </c>
      <c r="D71" s="86"/>
      <c r="E71" s="38"/>
      <c r="F71" s="38"/>
      <c r="G71" s="38"/>
      <c r="H71" s="156"/>
      <c r="I71" s="156"/>
      <c r="J71" s="156"/>
    </row>
    <row r="72" spans="1:10" s="4" customFormat="1" ht="20.25" customHeight="1">
      <c r="A72" s="302" t="s">
        <v>184</v>
      </c>
      <c r="B72" s="267" t="s">
        <v>151</v>
      </c>
      <c r="C72" s="53" t="s">
        <v>245</v>
      </c>
      <c r="D72" s="86"/>
      <c r="E72" s="38"/>
      <c r="F72" s="38"/>
      <c r="G72" s="38"/>
      <c r="H72" s="156"/>
      <c r="I72" s="156"/>
      <c r="J72" s="156"/>
    </row>
    <row r="73" spans="1:10" s="4" customFormat="1" ht="21.75" customHeight="1">
      <c r="A73" s="303"/>
      <c r="B73" s="282"/>
      <c r="C73" s="53" t="s">
        <v>278</v>
      </c>
      <c r="D73" s="86"/>
      <c r="E73" s="38"/>
      <c r="F73" s="38"/>
      <c r="G73" s="38"/>
      <c r="H73" s="156"/>
      <c r="I73" s="156"/>
      <c r="J73" s="156"/>
    </row>
    <row r="74" spans="1:10" s="4" customFormat="1" ht="17.25" customHeight="1">
      <c r="A74" s="304"/>
      <c r="B74" s="258"/>
      <c r="C74" s="53" t="s">
        <v>251</v>
      </c>
      <c r="D74" s="86"/>
      <c r="E74" s="38"/>
      <c r="F74" s="38"/>
      <c r="G74" s="38"/>
      <c r="H74" s="156"/>
      <c r="I74" s="156"/>
      <c r="J74" s="156"/>
    </row>
    <row r="75" spans="1:10" s="4" customFormat="1" ht="17.25" customHeight="1">
      <c r="A75" s="302" t="s">
        <v>185</v>
      </c>
      <c r="B75" s="274" t="s">
        <v>154</v>
      </c>
      <c r="C75" s="53" t="s">
        <v>245</v>
      </c>
      <c r="D75" s="86"/>
      <c r="E75" s="38"/>
      <c r="F75" s="38"/>
      <c r="G75" s="38"/>
      <c r="H75" s="156"/>
      <c r="I75" s="156"/>
      <c r="J75" s="156"/>
    </row>
    <row r="76" spans="1:10" s="4" customFormat="1" ht="17.25" customHeight="1">
      <c r="A76" s="303"/>
      <c r="B76" s="275"/>
      <c r="C76" s="53" t="s">
        <v>278</v>
      </c>
      <c r="D76" s="86"/>
      <c r="E76" s="38"/>
      <c r="F76" s="38"/>
      <c r="G76" s="38"/>
      <c r="H76" s="156"/>
      <c r="I76" s="156"/>
      <c r="J76" s="156"/>
    </row>
    <row r="77" spans="1:10" s="4" customFormat="1" ht="17.25" customHeight="1">
      <c r="A77" s="304"/>
      <c r="B77" s="276"/>
      <c r="C77" s="53" t="s">
        <v>251</v>
      </c>
      <c r="D77" s="86"/>
      <c r="E77" s="38"/>
      <c r="F77" s="38"/>
      <c r="G77" s="38"/>
      <c r="H77" s="156"/>
      <c r="I77" s="156"/>
      <c r="J77" s="156"/>
    </row>
    <row r="78" spans="1:10" s="4" customFormat="1" ht="17.25" customHeight="1">
      <c r="A78" s="302" t="s">
        <v>186</v>
      </c>
      <c r="B78" s="274" t="s">
        <v>223</v>
      </c>
      <c r="C78" s="53" t="s">
        <v>245</v>
      </c>
      <c r="D78" s="86"/>
      <c r="E78" s="38"/>
      <c r="F78" s="38"/>
      <c r="G78" s="38"/>
      <c r="H78" s="214">
        <f>SUM(H79:H84)</f>
        <v>19424.900000000001</v>
      </c>
      <c r="I78" s="173">
        <f>SUM(I79:I84)</f>
        <v>19424.900000000001</v>
      </c>
      <c r="J78" s="173">
        <f>SUM(J79:J84)</f>
        <v>19424.900000000001</v>
      </c>
    </row>
    <row r="79" spans="1:10" s="4" customFormat="1" ht="17.25" customHeight="1">
      <c r="A79" s="303"/>
      <c r="B79" s="275"/>
      <c r="C79" s="53" t="s">
        <v>278</v>
      </c>
      <c r="D79" s="86" t="s">
        <v>72</v>
      </c>
      <c r="E79" s="14" t="s">
        <v>74</v>
      </c>
      <c r="F79" s="14" t="s">
        <v>313</v>
      </c>
      <c r="G79" s="14" t="s">
        <v>227</v>
      </c>
      <c r="H79" s="156">
        <v>4261.8999999999996</v>
      </c>
      <c r="I79" s="156">
        <f>+H79</f>
        <v>4261.8999999999996</v>
      </c>
      <c r="J79" s="156">
        <f>+I79</f>
        <v>4261.8999999999996</v>
      </c>
    </row>
    <row r="80" spans="1:10" s="4" customFormat="1" ht="17.25" customHeight="1">
      <c r="A80" s="303"/>
      <c r="B80" s="275"/>
      <c r="C80" s="53"/>
      <c r="D80" s="86" t="s">
        <v>72</v>
      </c>
      <c r="E80" s="14" t="s">
        <v>74</v>
      </c>
      <c r="F80" s="14" t="s">
        <v>313</v>
      </c>
      <c r="G80" s="14" t="s">
        <v>407</v>
      </c>
      <c r="H80" s="156">
        <v>338.4</v>
      </c>
      <c r="I80" s="156">
        <f t="shared" ref="I80:J84" si="6">+H80</f>
        <v>338.4</v>
      </c>
      <c r="J80" s="156">
        <f t="shared" si="6"/>
        <v>338.4</v>
      </c>
    </row>
    <row r="81" spans="1:10" s="4" customFormat="1" ht="17.25" customHeight="1">
      <c r="A81" s="303"/>
      <c r="B81" s="275"/>
      <c r="C81" s="53"/>
      <c r="D81" s="86" t="s">
        <v>72</v>
      </c>
      <c r="E81" s="14" t="s">
        <v>74</v>
      </c>
      <c r="F81" s="14" t="s">
        <v>409</v>
      </c>
      <c r="G81" s="14" t="s">
        <v>408</v>
      </c>
      <c r="H81" s="156">
        <v>13653.3</v>
      </c>
      <c r="I81" s="156">
        <f t="shared" si="6"/>
        <v>13653.3</v>
      </c>
      <c r="J81" s="156">
        <f t="shared" si="6"/>
        <v>13653.3</v>
      </c>
    </row>
    <row r="82" spans="1:10" s="4" customFormat="1" ht="17.25" customHeight="1">
      <c r="A82" s="303"/>
      <c r="B82" s="275"/>
      <c r="C82" s="53"/>
      <c r="D82" s="86" t="s">
        <v>72</v>
      </c>
      <c r="E82" s="14" t="s">
        <v>74</v>
      </c>
      <c r="F82" s="14" t="s">
        <v>313</v>
      </c>
      <c r="G82" s="14" t="s">
        <v>227</v>
      </c>
      <c r="H82" s="156">
        <v>1049.7</v>
      </c>
      <c r="I82" s="156">
        <f t="shared" si="6"/>
        <v>1049.7</v>
      </c>
      <c r="J82" s="156">
        <f t="shared" si="6"/>
        <v>1049.7</v>
      </c>
    </row>
    <row r="83" spans="1:10" s="4" customFormat="1" ht="17.25" customHeight="1">
      <c r="A83" s="303"/>
      <c r="B83" s="275"/>
      <c r="C83" s="53"/>
      <c r="D83" s="86" t="s">
        <v>72</v>
      </c>
      <c r="E83" s="14" t="s">
        <v>74</v>
      </c>
      <c r="F83" s="14" t="s">
        <v>313</v>
      </c>
      <c r="G83" s="14" t="s">
        <v>407</v>
      </c>
      <c r="H83" s="156">
        <v>117.2</v>
      </c>
      <c r="I83" s="156">
        <f t="shared" si="6"/>
        <v>117.2</v>
      </c>
      <c r="J83" s="156">
        <f t="shared" si="6"/>
        <v>117.2</v>
      </c>
    </row>
    <row r="84" spans="1:10" s="4" customFormat="1" ht="17.25" customHeight="1">
      <c r="A84" s="303"/>
      <c r="B84" s="275"/>
      <c r="C84" s="53"/>
      <c r="D84" s="86" t="s">
        <v>72</v>
      </c>
      <c r="E84" s="14" t="s">
        <v>74</v>
      </c>
      <c r="F84" s="14" t="s">
        <v>361</v>
      </c>
      <c r="G84" s="14" t="s">
        <v>407</v>
      </c>
      <c r="H84" s="156">
        <v>4.4000000000000004</v>
      </c>
      <c r="I84" s="156">
        <f t="shared" si="6"/>
        <v>4.4000000000000004</v>
      </c>
      <c r="J84" s="156">
        <f t="shared" si="6"/>
        <v>4.4000000000000004</v>
      </c>
    </row>
    <row r="85" spans="1:10" s="4" customFormat="1" ht="17.25" customHeight="1">
      <c r="A85" s="302" t="s">
        <v>187</v>
      </c>
      <c r="B85" s="274" t="s">
        <v>224</v>
      </c>
      <c r="C85" s="53" t="s">
        <v>245</v>
      </c>
      <c r="D85" s="86"/>
      <c r="E85" s="38"/>
      <c r="F85" s="38"/>
      <c r="G85" s="38"/>
      <c r="H85" s="156"/>
      <c r="I85" s="156"/>
      <c r="J85" s="156"/>
    </row>
    <row r="86" spans="1:10" s="4" customFormat="1" ht="17.25" customHeight="1">
      <c r="A86" s="303"/>
      <c r="B86" s="275"/>
      <c r="C86" s="53" t="s">
        <v>278</v>
      </c>
      <c r="D86" s="86"/>
      <c r="E86" s="38"/>
      <c r="F86" s="38"/>
      <c r="G86" s="38"/>
      <c r="H86" s="156"/>
      <c r="I86" s="156"/>
      <c r="J86" s="156"/>
    </row>
    <row r="87" spans="1:10" s="4" customFormat="1" ht="17.25" customHeight="1">
      <c r="A87" s="304"/>
      <c r="B87" s="276"/>
      <c r="C87" s="53" t="s">
        <v>251</v>
      </c>
      <c r="D87" s="86"/>
      <c r="E87" s="38"/>
      <c r="F87" s="38"/>
      <c r="G87" s="38"/>
      <c r="H87" s="156"/>
      <c r="I87" s="156"/>
      <c r="J87" s="156"/>
    </row>
    <row r="88" spans="1:10" s="4" customFormat="1" ht="21.75" customHeight="1">
      <c r="A88" s="302" t="s">
        <v>188</v>
      </c>
      <c r="B88" s="267" t="s">
        <v>157</v>
      </c>
      <c r="C88" s="53" t="s">
        <v>245</v>
      </c>
      <c r="D88" s="86"/>
      <c r="E88" s="38"/>
      <c r="F88" s="38"/>
      <c r="G88" s="38"/>
      <c r="H88" s="156"/>
      <c r="I88" s="156"/>
      <c r="J88" s="156"/>
    </row>
    <row r="89" spans="1:10" s="4" customFormat="1" ht="18.75" customHeight="1">
      <c r="A89" s="303"/>
      <c r="B89" s="268"/>
      <c r="C89" s="53" t="s">
        <v>278</v>
      </c>
      <c r="D89" s="86"/>
      <c r="E89" s="38"/>
      <c r="F89" s="38"/>
      <c r="G89" s="38"/>
      <c r="H89" s="156"/>
      <c r="I89" s="156"/>
      <c r="J89" s="156"/>
    </row>
    <row r="90" spans="1:10" s="4" customFormat="1" ht="17.25" customHeight="1">
      <c r="A90" s="304"/>
      <c r="B90" s="269"/>
      <c r="C90" s="53" t="s">
        <v>251</v>
      </c>
      <c r="D90" s="86"/>
      <c r="E90" s="38"/>
      <c r="F90" s="38"/>
      <c r="G90" s="38"/>
      <c r="H90" s="156"/>
      <c r="I90" s="156"/>
      <c r="J90" s="156"/>
    </row>
    <row r="91" spans="1:10" s="4" customFormat="1" ht="17.25" customHeight="1">
      <c r="A91" s="302" t="s">
        <v>189</v>
      </c>
      <c r="B91" s="267" t="s">
        <v>190</v>
      </c>
      <c r="C91" s="53" t="s">
        <v>245</v>
      </c>
      <c r="D91" s="86"/>
      <c r="E91" s="38"/>
      <c r="F91" s="38"/>
      <c r="G91" s="38"/>
      <c r="H91" s="173"/>
      <c r="I91" s="173"/>
      <c r="J91" s="173"/>
    </row>
    <row r="92" spans="1:10" s="4" customFormat="1" ht="17.25" customHeight="1">
      <c r="A92" s="303"/>
      <c r="B92" s="282"/>
      <c r="C92" s="53" t="s">
        <v>278</v>
      </c>
      <c r="D92" s="86"/>
      <c r="E92" s="14"/>
      <c r="F92" s="38"/>
      <c r="G92" s="38"/>
      <c r="H92" s="156"/>
      <c r="I92" s="156"/>
      <c r="J92" s="156"/>
    </row>
    <row r="93" spans="1:10" s="4" customFormat="1" ht="22.5" customHeight="1">
      <c r="A93" s="304"/>
      <c r="B93" s="258"/>
      <c r="C93" s="53" t="s">
        <v>251</v>
      </c>
      <c r="D93" s="86"/>
      <c r="E93" s="14"/>
      <c r="F93" s="38"/>
      <c r="G93" s="38"/>
      <c r="H93" s="156"/>
      <c r="I93" s="156"/>
      <c r="J93" s="156"/>
    </row>
    <row r="94" spans="1:10" s="4" customFormat="1" ht="22.5" customHeight="1">
      <c r="A94" s="187"/>
      <c r="B94" s="186"/>
      <c r="C94" s="53"/>
      <c r="D94" s="86"/>
      <c r="E94" s="14"/>
      <c r="F94" s="38"/>
      <c r="G94" s="38"/>
      <c r="H94" s="185"/>
      <c r="I94" s="156"/>
      <c r="J94" s="156"/>
    </row>
    <row r="95" spans="1:10" s="4" customFormat="1" ht="18.75">
      <c r="A95" s="302" t="s">
        <v>303</v>
      </c>
      <c r="B95" s="274" t="s">
        <v>286</v>
      </c>
      <c r="C95" s="53" t="s">
        <v>245</v>
      </c>
      <c r="D95" s="86"/>
      <c r="E95" s="38"/>
      <c r="F95" s="38"/>
      <c r="G95" s="38"/>
      <c r="H95" s="246">
        <f>H96</f>
        <v>36.5</v>
      </c>
      <c r="I95" s="246">
        <f t="shared" ref="I95:J95" si="7">I96</f>
        <v>36.5</v>
      </c>
      <c r="J95" s="246">
        <f t="shared" si="7"/>
        <v>36.5</v>
      </c>
    </row>
    <row r="96" spans="1:10" s="4" customFormat="1" ht="18.75">
      <c r="A96" s="303"/>
      <c r="B96" s="282"/>
      <c r="C96" s="53" t="s">
        <v>278</v>
      </c>
      <c r="D96" s="86" t="s">
        <v>72</v>
      </c>
      <c r="E96" s="38">
        <v>1003</v>
      </c>
      <c r="F96" s="38">
        <v>5902280490</v>
      </c>
      <c r="G96" s="38">
        <v>300</v>
      </c>
      <c r="H96" s="185">
        <v>36.5</v>
      </c>
      <c r="I96" s="185">
        <v>36.5</v>
      </c>
      <c r="J96" s="185">
        <v>36.5</v>
      </c>
    </row>
    <row r="97" spans="1:10" s="4" customFormat="1" ht="18.75">
      <c r="A97" s="304"/>
      <c r="B97" s="282"/>
      <c r="C97" s="53" t="s">
        <v>251</v>
      </c>
      <c r="D97" s="86"/>
      <c r="E97" s="38"/>
      <c r="F97" s="38"/>
      <c r="G97" s="38"/>
      <c r="H97" s="185"/>
      <c r="I97" s="156"/>
      <c r="J97" s="156"/>
    </row>
    <row r="98" spans="1:10" s="4" customFormat="1" ht="15.75" customHeight="1">
      <c r="A98" s="302" t="s">
        <v>304</v>
      </c>
      <c r="B98" s="274" t="s">
        <v>287</v>
      </c>
      <c r="C98" s="53" t="s">
        <v>245</v>
      </c>
      <c r="D98" s="86"/>
      <c r="E98" s="38"/>
      <c r="F98" s="38"/>
      <c r="G98" s="38"/>
      <c r="H98" s="185"/>
      <c r="I98" s="156"/>
      <c r="J98" s="156"/>
    </row>
    <row r="99" spans="1:10" s="4" customFormat="1" ht="15.75" customHeight="1">
      <c r="A99" s="303"/>
      <c r="B99" s="275"/>
      <c r="C99" s="53" t="s">
        <v>278</v>
      </c>
      <c r="D99" s="86"/>
      <c r="E99" s="38"/>
      <c r="F99" s="38"/>
      <c r="G99" s="38"/>
      <c r="H99" s="185"/>
      <c r="I99" s="156"/>
      <c r="J99" s="156"/>
    </row>
    <row r="100" spans="1:10" s="4" customFormat="1" ht="16.5" customHeight="1">
      <c r="A100" s="304"/>
      <c r="B100" s="276"/>
      <c r="C100" s="53" t="s">
        <v>251</v>
      </c>
      <c r="D100" s="86"/>
      <c r="E100" s="38"/>
      <c r="F100" s="38"/>
      <c r="G100" s="38"/>
      <c r="H100" s="185"/>
      <c r="I100" s="156"/>
      <c r="J100" s="156"/>
    </row>
    <row r="101" spans="1:10" s="4" customFormat="1" ht="17.25" customHeight="1">
      <c r="A101" s="302" t="s">
        <v>305</v>
      </c>
      <c r="B101" s="274" t="s">
        <v>288</v>
      </c>
      <c r="C101" s="53" t="s">
        <v>245</v>
      </c>
      <c r="D101" s="86"/>
      <c r="E101" s="38"/>
      <c r="F101" s="38"/>
      <c r="G101" s="38"/>
      <c r="H101" s="194"/>
      <c r="I101" s="173"/>
      <c r="J101" s="173"/>
    </row>
    <row r="102" spans="1:10" s="4" customFormat="1" ht="15.75" customHeight="1">
      <c r="A102" s="303"/>
      <c r="B102" s="275"/>
      <c r="C102" s="53" t="s">
        <v>278</v>
      </c>
      <c r="D102" s="86"/>
      <c r="E102" s="14"/>
      <c r="F102" s="38"/>
      <c r="G102" s="38"/>
      <c r="H102" s="156"/>
      <c r="I102" s="156"/>
      <c r="J102" s="156"/>
    </row>
    <row r="103" spans="1:10" s="4" customFormat="1" ht="16.5" customHeight="1">
      <c r="A103" s="304"/>
      <c r="B103" s="276"/>
      <c r="C103" s="53" t="s">
        <v>251</v>
      </c>
      <c r="D103" s="86"/>
      <c r="E103" s="38"/>
      <c r="F103" s="38"/>
      <c r="G103" s="38"/>
      <c r="H103" s="156"/>
      <c r="I103" s="156"/>
      <c r="J103" s="156"/>
    </row>
    <row r="104" spans="1:10" s="4" customFormat="1" ht="16.5" customHeight="1">
      <c r="A104" s="302" t="s">
        <v>306</v>
      </c>
      <c r="B104" s="274" t="s">
        <v>289</v>
      </c>
      <c r="C104" s="53" t="s">
        <v>245</v>
      </c>
      <c r="D104" s="86"/>
      <c r="E104" s="38"/>
      <c r="F104" s="38"/>
      <c r="G104" s="38"/>
      <c r="H104" s="156"/>
      <c r="I104" s="156"/>
      <c r="J104" s="156"/>
    </row>
    <row r="105" spans="1:10" s="4" customFormat="1" ht="15.75" customHeight="1">
      <c r="A105" s="303"/>
      <c r="B105" s="275"/>
      <c r="C105" s="53" t="s">
        <v>278</v>
      </c>
      <c r="D105" s="86"/>
      <c r="E105" s="38"/>
      <c r="F105" s="38"/>
      <c r="G105" s="38"/>
      <c r="H105" s="156"/>
      <c r="I105" s="156"/>
      <c r="J105" s="156"/>
    </row>
    <row r="106" spans="1:10" s="4" customFormat="1" ht="15.75" customHeight="1">
      <c r="A106" s="304"/>
      <c r="B106" s="276"/>
      <c r="C106" s="53" t="s">
        <v>251</v>
      </c>
      <c r="D106" s="86"/>
      <c r="E106" s="38"/>
      <c r="F106" s="38"/>
      <c r="G106" s="38"/>
      <c r="H106" s="156"/>
      <c r="I106" s="156"/>
      <c r="J106" s="156"/>
    </row>
    <row r="107" spans="1:10" s="4" customFormat="1" ht="22.5" customHeight="1">
      <c r="A107" s="302" t="s">
        <v>307</v>
      </c>
      <c r="B107" s="274" t="s">
        <v>290</v>
      </c>
      <c r="C107" s="53" t="s">
        <v>245</v>
      </c>
      <c r="D107" s="86"/>
      <c r="E107" s="38"/>
      <c r="F107" s="38"/>
      <c r="G107" s="38"/>
      <c r="H107" s="214">
        <f>H108+H109</f>
        <v>0</v>
      </c>
      <c r="I107" s="156">
        <f t="shared" ref="I107:J107" si="8">I108+I109</f>
        <v>0</v>
      </c>
      <c r="J107" s="156">
        <f t="shared" si="8"/>
        <v>0</v>
      </c>
    </row>
    <row r="108" spans="1:10" s="4" customFormat="1" ht="14.25" customHeight="1">
      <c r="A108" s="303"/>
      <c r="B108" s="275"/>
      <c r="C108" s="53" t="s">
        <v>278</v>
      </c>
      <c r="D108" s="86" t="s">
        <v>72</v>
      </c>
      <c r="E108" s="38">
        <v>113</v>
      </c>
      <c r="F108" s="38">
        <v>5902680200</v>
      </c>
      <c r="G108" s="38">
        <v>244</v>
      </c>
      <c r="H108" s="156"/>
      <c r="I108" s="156"/>
      <c r="J108" s="156"/>
    </row>
    <row r="109" spans="1:10" s="4" customFormat="1" ht="14.25" customHeight="1">
      <c r="A109" s="304"/>
      <c r="B109" s="276"/>
      <c r="C109" s="53" t="s">
        <v>251</v>
      </c>
      <c r="D109" s="86" t="s">
        <v>72</v>
      </c>
      <c r="E109" s="38">
        <v>113</v>
      </c>
      <c r="F109" s="38">
        <v>5902620570</v>
      </c>
      <c r="G109" s="38">
        <v>244</v>
      </c>
      <c r="H109" s="156"/>
      <c r="I109" s="156"/>
      <c r="J109" s="156"/>
    </row>
    <row r="110" spans="1:10" s="4" customFormat="1" ht="16.5" customHeight="1">
      <c r="A110" s="302" t="s">
        <v>308</v>
      </c>
      <c r="B110" s="274" t="s">
        <v>291</v>
      </c>
      <c r="C110" s="53" t="s">
        <v>245</v>
      </c>
      <c r="D110" s="86"/>
      <c r="E110" s="38"/>
      <c r="F110" s="38"/>
      <c r="G110" s="38"/>
      <c r="H110" s="214">
        <f>H111</f>
        <v>0</v>
      </c>
      <c r="I110" s="173">
        <f t="shared" ref="I110:J110" si="9">I111</f>
        <v>0</v>
      </c>
      <c r="J110" s="173">
        <f t="shared" si="9"/>
        <v>0</v>
      </c>
    </row>
    <row r="111" spans="1:10" s="4" customFormat="1" ht="16.5" customHeight="1">
      <c r="A111" s="303"/>
      <c r="B111" s="275"/>
      <c r="C111" s="53" t="s">
        <v>278</v>
      </c>
      <c r="D111" s="86" t="s">
        <v>72</v>
      </c>
      <c r="E111" s="14" t="s">
        <v>74</v>
      </c>
      <c r="F111" s="38">
        <v>5902780230</v>
      </c>
      <c r="G111" s="38">
        <v>244</v>
      </c>
      <c r="H111" s="156"/>
      <c r="I111" s="156"/>
      <c r="J111" s="156"/>
    </row>
    <row r="112" spans="1:10" s="4" customFormat="1" ht="16.5" customHeight="1">
      <c r="A112" s="304"/>
      <c r="B112" s="276"/>
      <c r="C112" s="53" t="s">
        <v>251</v>
      </c>
      <c r="D112" s="86"/>
      <c r="E112" s="86"/>
      <c r="F112" s="198"/>
      <c r="G112" s="86"/>
      <c r="H112" s="86"/>
      <c r="I112" s="86"/>
      <c r="J112" s="86"/>
    </row>
    <row r="113" spans="1:10" s="4" customFormat="1" ht="16.5" customHeight="1">
      <c r="A113" s="302" t="s">
        <v>375</v>
      </c>
      <c r="B113" s="310" t="s">
        <v>315</v>
      </c>
      <c r="C113" s="53" t="s">
        <v>245</v>
      </c>
      <c r="D113" s="86"/>
      <c r="E113" s="86"/>
      <c r="F113" s="86"/>
      <c r="G113" s="86"/>
      <c r="H113" s="217">
        <f>H114+H115</f>
        <v>23</v>
      </c>
      <c r="I113" s="200">
        <f>I114+I115</f>
        <v>23</v>
      </c>
      <c r="J113" s="200">
        <f>J114+J115</f>
        <v>23</v>
      </c>
    </row>
    <row r="114" spans="1:10" s="4" customFormat="1" ht="16.5" customHeight="1">
      <c r="A114" s="303"/>
      <c r="B114" s="311"/>
      <c r="C114" s="53" t="s">
        <v>278</v>
      </c>
      <c r="D114" s="86" t="s">
        <v>310</v>
      </c>
      <c r="E114" s="86" t="s">
        <v>311</v>
      </c>
      <c r="F114" s="86" t="s">
        <v>322</v>
      </c>
      <c r="G114" s="86" t="s">
        <v>407</v>
      </c>
      <c r="H114" s="58" t="s">
        <v>347</v>
      </c>
      <c r="I114" s="86" t="s">
        <v>347</v>
      </c>
      <c r="J114" s="58" t="s">
        <v>347</v>
      </c>
    </row>
    <row r="115" spans="1:10" s="4" customFormat="1" ht="29.25" customHeight="1">
      <c r="A115" s="304"/>
      <c r="B115" s="312"/>
      <c r="C115" s="53" t="s">
        <v>251</v>
      </c>
      <c r="D115" s="86"/>
      <c r="E115" s="86"/>
      <c r="F115" s="86"/>
      <c r="G115" s="86"/>
      <c r="H115" s="58"/>
      <c r="I115" s="86"/>
      <c r="J115" s="58"/>
    </row>
    <row r="116" spans="1:10" s="4" customFormat="1" ht="16.5" customHeight="1">
      <c r="A116" s="302" t="s">
        <v>376</v>
      </c>
      <c r="B116" s="310" t="s">
        <v>317</v>
      </c>
      <c r="C116" s="53" t="s">
        <v>245</v>
      </c>
      <c r="D116" s="86"/>
      <c r="E116" s="86"/>
      <c r="F116" s="86"/>
      <c r="G116" s="86"/>
      <c r="H116" s="58"/>
      <c r="I116" s="86"/>
      <c r="J116" s="58"/>
    </row>
    <row r="117" spans="1:10" s="4" customFormat="1" ht="16.5" customHeight="1">
      <c r="A117" s="303"/>
      <c r="B117" s="311"/>
      <c r="C117" s="53" t="s">
        <v>278</v>
      </c>
      <c r="D117" s="86"/>
      <c r="E117" s="86"/>
      <c r="F117" s="86"/>
      <c r="G117" s="86"/>
      <c r="H117" s="58"/>
      <c r="I117" s="86"/>
      <c r="J117" s="58"/>
    </row>
    <row r="118" spans="1:10" s="4" customFormat="1" ht="16.5" customHeight="1">
      <c r="A118" s="304"/>
      <c r="B118" s="312"/>
      <c r="C118" s="53" t="s">
        <v>251</v>
      </c>
      <c r="D118" s="86"/>
      <c r="E118" s="86"/>
      <c r="F118" s="86"/>
      <c r="G118" s="86"/>
      <c r="H118" s="58"/>
      <c r="I118" s="86"/>
      <c r="J118" s="58"/>
    </row>
    <row r="119" spans="1:10" s="4" customFormat="1" ht="16.5" customHeight="1">
      <c r="A119" s="302" t="s">
        <v>377</v>
      </c>
      <c r="B119" s="310" t="s">
        <v>372</v>
      </c>
      <c r="C119" s="53" t="s">
        <v>245</v>
      </c>
      <c r="D119" s="86"/>
      <c r="E119" s="86"/>
      <c r="F119" s="86"/>
      <c r="G119" s="86"/>
      <c r="H119" s="217">
        <f>H120+H121</f>
        <v>0</v>
      </c>
      <c r="I119" s="86">
        <f t="shared" ref="I119:J119" si="10">I120+I121</f>
        <v>0</v>
      </c>
      <c r="J119" s="218">
        <f t="shared" si="10"/>
        <v>0</v>
      </c>
    </row>
    <row r="120" spans="1:10" s="4" customFormat="1" ht="16.5" customHeight="1">
      <c r="A120" s="303"/>
      <c r="B120" s="311"/>
      <c r="C120" s="53" t="s">
        <v>278</v>
      </c>
      <c r="D120" s="86" t="s">
        <v>72</v>
      </c>
      <c r="E120" s="86" t="s">
        <v>378</v>
      </c>
      <c r="F120" s="86" t="s">
        <v>379</v>
      </c>
      <c r="G120" s="86" t="s">
        <v>369</v>
      </c>
      <c r="H120" s="86"/>
      <c r="I120" s="86"/>
      <c r="J120" s="86"/>
    </row>
    <row r="121" spans="1:10" s="4" customFormat="1" ht="27" customHeight="1">
      <c r="A121" s="304"/>
      <c r="B121" s="312"/>
      <c r="C121" s="53" t="s">
        <v>251</v>
      </c>
      <c r="D121" s="86"/>
      <c r="E121" s="86"/>
      <c r="F121" s="86"/>
      <c r="G121" s="86"/>
      <c r="H121" s="199"/>
      <c r="I121" s="86"/>
      <c r="J121" s="58"/>
    </row>
    <row r="122" spans="1:10" s="4" customFormat="1" ht="15.75" customHeight="1">
      <c r="A122" s="56" t="s">
        <v>244</v>
      </c>
      <c r="B122" s="309" t="s">
        <v>37</v>
      </c>
      <c r="C122" s="309"/>
      <c r="D122" s="49"/>
      <c r="E122" s="49"/>
      <c r="F122" s="49"/>
      <c r="G122" s="308" t="s">
        <v>241</v>
      </c>
      <c r="H122" s="308"/>
      <c r="I122" s="49"/>
      <c r="J122" s="59" t="s">
        <v>240</v>
      </c>
    </row>
    <row r="123" spans="1:10" s="4" customFormat="1" ht="18.75">
      <c r="A123" s="47"/>
      <c r="B123" s="47"/>
      <c r="C123" s="48"/>
      <c r="D123" s="49"/>
      <c r="E123" s="49" t="s">
        <v>243</v>
      </c>
      <c r="F123" s="49"/>
      <c r="G123" s="49"/>
      <c r="H123" s="49"/>
      <c r="I123" s="49"/>
      <c r="J123" s="49"/>
    </row>
    <row r="124" spans="1:10" s="4" customFormat="1" ht="18.75">
      <c r="A124" s="56" t="s">
        <v>242</v>
      </c>
      <c r="B124" s="57"/>
      <c r="C124" s="97"/>
      <c r="D124" s="49"/>
      <c r="E124" s="49"/>
      <c r="F124" s="49"/>
      <c r="G124" s="58"/>
      <c r="H124" s="58"/>
      <c r="I124" s="49"/>
      <c r="J124" s="58"/>
    </row>
    <row r="125" spans="1:10" s="4" customFormat="1" ht="15.75" customHeight="1">
      <c r="A125" s="56"/>
      <c r="B125" s="309" t="s">
        <v>37</v>
      </c>
      <c r="C125" s="309"/>
      <c r="D125" s="49"/>
      <c r="E125" s="49"/>
      <c r="F125" s="49"/>
      <c r="G125" s="308" t="s">
        <v>241</v>
      </c>
      <c r="H125" s="308"/>
      <c r="I125" s="49"/>
      <c r="J125" s="59" t="s">
        <v>240</v>
      </c>
    </row>
    <row r="126" spans="1:10" s="4" customFormat="1">
      <c r="A126" s="98"/>
      <c r="B126" s="98"/>
      <c r="C126" s="98"/>
      <c r="D126" s="98"/>
      <c r="E126" s="98"/>
      <c r="F126" s="98"/>
      <c r="G126" s="98"/>
      <c r="H126" s="98"/>
      <c r="I126" s="98"/>
      <c r="J126" s="98"/>
    </row>
    <row r="127" spans="1:10" s="4" customFormat="1">
      <c r="A127" s="99"/>
      <c r="B127" s="99"/>
      <c r="C127" s="100"/>
      <c r="D127" s="98"/>
      <c r="E127" s="98"/>
      <c r="F127" s="98"/>
      <c r="G127" s="98"/>
      <c r="H127" s="98"/>
      <c r="I127" s="98"/>
      <c r="J127" s="98"/>
    </row>
    <row r="128" spans="1:10" s="4" customFormat="1" ht="18">
      <c r="A128" s="188" t="s">
        <v>38</v>
      </c>
      <c r="B128" s="189"/>
      <c r="C128" s="189"/>
      <c r="D128" s="189"/>
      <c r="E128" s="189"/>
      <c r="F128" s="189"/>
      <c r="G128" s="189"/>
      <c r="H128" s="189"/>
      <c r="I128" s="189"/>
      <c r="J128" s="189"/>
    </row>
    <row r="129" spans="1:10" s="4" customFormat="1" ht="18">
      <c r="A129" s="188"/>
      <c r="B129" s="189"/>
      <c r="C129" s="189"/>
      <c r="D129" s="189"/>
      <c r="E129" s="189"/>
      <c r="F129" s="189"/>
      <c r="G129" s="189"/>
      <c r="H129" s="189"/>
      <c r="I129" s="189"/>
      <c r="J129" s="189"/>
    </row>
    <row r="130" spans="1:10" s="4" customFormat="1" ht="15">
      <c r="A130" s="190"/>
      <c r="B130" s="190"/>
      <c r="C130" s="190"/>
      <c r="D130" s="190"/>
      <c r="E130" s="190"/>
      <c r="F130" s="190"/>
      <c r="G130" s="190"/>
      <c r="H130" s="190"/>
      <c r="I130" s="190"/>
      <c r="J130" s="190"/>
    </row>
    <row r="131" spans="1:10" s="4" customFormat="1">
      <c r="A131" s="101"/>
      <c r="B131" s="101"/>
      <c r="C131" s="101"/>
      <c r="D131" s="101"/>
      <c r="E131" s="101"/>
      <c r="F131" s="101"/>
      <c r="G131" s="101"/>
      <c r="H131" s="101"/>
      <c r="I131" s="101"/>
      <c r="J131" s="101"/>
    </row>
    <row r="132" spans="1:10" s="4" customFormat="1"/>
    <row r="133" spans="1:10" s="4" customFormat="1"/>
    <row r="134" spans="1:10" s="4" customFormat="1"/>
  </sheetData>
  <mergeCells count="67">
    <mergeCell ref="G125:H125"/>
    <mergeCell ref="G122:H122"/>
    <mergeCell ref="B122:C122"/>
    <mergeCell ref="B125:C125"/>
    <mergeCell ref="A113:A115"/>
    <mergeCell ref="A116:A118"/>
    <mergeCell ref="A119:A121"/>
    <mergeCell ref="B119:B121"/>
    <mergeCell ref="B113:B115"/>
    <mergeCell ref="B116:B118"/>
    <mergeCell ref="C5:C6"/>
    <mergeCell ref="B27:B29"/>
    <mergeCell ref="B30:B33"/>
    <mergeCell ref="B34:B38"/>
    <mergeCell ref="B98:B100"/>
    <mergeCell ref="B88:B90"/>
    <mergeCell ref="B85:B87"/>
    <mergeCell ref="B45:B54"/>
    <mergeCell ref="B55:B60"/>
    <mergeCell ref="B69:B71"/>
    <mergeCell ref="B72:B74"/>
    <mergeCell ref="B61:B65"/>
    <mergeCell ref="B95:B97"/>
    <mergeCell ref="B78:B84"/>
    <mergeCell ref="B91:B93"/>
    <mergeCell ref="B66:B68"/>
    <mergeCell ref="A55:A60"/>
    <mergeCell ref="A45:A54"/>
    <mergeCell ref="A91:A93"/>
    <mergeCell ref="A95:A97"/>
    <mergeCell ref="A98:A100"/>
    <mergeCell ref="A75:A77"/>
    <mergeCell ref="A61:A65"/>
    <mergeCell ref="A88:A90"/>
    <mergeCell ref="A85:A87"/>
    <mergeCell ref="A66:A68"/>
    <mergeCell ref="A69:A71"/>
    <mergeCell ref="A110:A112"/>
    <mergeCell ref="A101:A103"/>
    <mergeCell ref="A104:A106"/>
    <mergeCell ref="A107:A109"/>
    <mergeCell ref="B110:B112"/>
    <mergeCell ref="B101:B103"/>
    <mergeCell ref="B104:B106"/>
    <mergeCell ref="B107:B109"/>
    <mergeCell ref="B75:B77"/>
    <mergeCell ref="A78:A84"/>
    <mergeCell ref="A72:A74"/>
    <mergeCell ref="A5:A6"/>
    <mergeCell ref="B5:B6"/>
    <mergeCell ref="A17:A19"/>
    <mergeCell ref="B17:B19"/>
    <mergeCell ref="A14:A16"/>
    <mergeCell ref="B14:B16"/>
    <mergeCell ref="A8:A13"/>
    <mergeCell ref="B8:B13"/>
    <mergeCell ref="A42:A44"/>
    <mergeCell ref="A20:A22"/>
    <mergeCell ref="B20:B22"/>
    <mergeCell ref="A23:A26"/>
    <mergeCell ref="B23:B26"/>
    <mergeCell ref="B42:B44"/>
    <mergeCell ref="A27:A29"/>
    <mergeCell ref="A34:A38"/>
    <mergeCell ref="A30:A33"/>
    <mergeCell ref="B39:B41"/>
    <mergeCell ref="A39:A41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69" firstPageNumber="163" fitToHeight="0" orientation="landscape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84"/>
  <sheetViews>
    <sheetView view="pageBreakPreview" zoomScaleNormal="85" zoomScaleSheetLayoutView="100" workbookViewId="0">
      <pane ySplit="7" topLeftCell="A80" activePane="bottomLeft" state="frozen"/>
      <selection pane="bottomLeft" activeCell="A81" sqref="A81:G81"/>
    </sheetView>
  </sheetViews>
  <sheetFormatPr defaultRowHeight="12.75"/>
  <cols>
    <col min="1" max="1" width="8.28515625" customWidth="1"/>
    <col min="2" max="2" width="40.140625" customWidth="1"/>
    <col min="3" max="3" width="14.42578125" customWidth="1"/>
    <col min="4" max="4" width="19" customWidth="1"/>
    <col min="5" max="5" width="17.42578125" customWidth="1"/>
    <col min="6" max="6" width="16.85546875" customWidth="1"/>
    <col min="7" max="7" width="36.7109375" customWidth="1"/>
  </cols>
  <sheetData>
    <row r="1" spans="1:7" ht="18.75">
      <c r="A1" s="11"/>
      <c r="B1" s="60"/>
      <c r="C1" s="34"/>
      <c r="D1" s="32"/>
      <c r="E1" s="32"/>
      <c r="F1" s="32"/>
      <c r="G1" s="32" t="s">
        <v>260</v>
      </c>
    </row>
    <row r="2" spans="1:7" ht="18.75">
      <c r="A2" s="11"/>
      <c r="B2" s="35"/>
      <c r="C2" s="35"/>
      <c r="D2" s="36"/>
      <c r="E2" s="36"/>
      <c r="F2" s="36"/>
      <c r="G2" s="36"/>
    </row>
    <row r="3" spans="1:7" s="6" customFormat="1" ht="112.5">
      <c r="A3" s="42" t="s">
        <v>453</v>
      </c>
      <c r="B3" s="42"/>
      <c r="C3" s="42"/>
      <c r="D3" s="42"/>
      <c r="E3" s="42"/>
      <c r="F3" s="42"/>
      <c r="G3" s="42"/>
    </row>
    <row r="4" spans="1:7">
      <c r="A4" s="10"/>
      <c r="B4" s="12"/>
      <c r="C4" s="13"/>
      <c r="D4" s="9"/>
      <c r="E4" s="9"/>
      <c r="F4" s="9"/>
      <c r="G4" s="9"/>
    </row>
    <row r="5" spans="1:7" s="40" customFormat="1" ht="47.25">
      <c r="A5" s="326" t="s">
        <v>246</v>
      </c>
      <c r="B5" s="326" t="s">
        <v>249</v>
      </c>
      <c r="C5" s="326" t="s">
        <v>250</v>
      </c>
      <c r="D5" s="41" t="s">
        <v>39</v>
      </c>
      <c r="E5" s="41"/>
      <c r="F5" s="41"/>
      <c r="G5" s="326" t="s">
        <v>274</v>
      </c>
    </row>
    <row r="6" spans="1:7" s="6" customFormat="1" ht="15.75">
      <c r="A6" s="326"/>
      <c r="B6" s="326"/>
      <c r="C6" s="326"/>
      <c r="D6" s="43"/>
      <c r="E6" s="41" t="s">
        <v>264</v>
      </c>
      <c r="F6" s="41"/>
      <c r="G6" s="326"/>
    </row>
    <row r="7" spans="1:7" s="40" customFormat="1" ht="69">
      <c r="A7" s="326"/>
      <c r="B7" s="326"/>
      <c r="C7" s="326"/>
      <c r="D7" s="39" t="s">
        <v>276</v>
      </c>
      <c r="E7" s="38" t="s">
        <v>265</v>
      </c>
      <c r="F7" s="38" t="s">
        <v>266</v>
      </c>
      <c r="G7" s="326"/>
    </row>
    <row r="8" spans="1:7" s="16" customFormat="1" ht="15.7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</row>
    <row r="9" spans="1:7" s="6" customFormat="1" ht="33.75" customHeight="1">
      <c r="A9" s="329" t="s">
        <v>86</v>
      </c>
      <c r="B9" s="330"/>
      <c r="C9" s="330"/>
      <c r="D9" s="330"/>
      <c r="E9" s="330"/>
      <c r="F9" s="330"/>
      <c r="G9" s="331"/>
    </row>
    <row r="10" spans="1:7" s="6" customFormat="1" ht="116.25" customHeight="1">
      <c r="A10" s="14" t="s">
        <v>247</v>
      </c>
      <c r="B10" s="132" t="s">
        <v>138</v>
      </c>
      <c r="C10" s="139" t="s">
        <v>210</v>
      </c>
      <c r="D10" s="141">
        <v>91</v>
      </c>
      <c r="E10" s="140"/>
      <c r="F10" s="141"/>
      <c r="G10" s="19"/>
    </row>
    <row r="11" spans="1:7" s="6" customFormat="1" ht="47.25">
      <c r="A11" s="7" t="s">
        <v>248</v>
      </c>
      <c r="B11" s="7" t="s">
        <v>141</v>
      </c>
      <c r="C11" s="123" t="s">
        <v>210</v>
      </c>
      <c r="D11" s="205">
        <v>100</v>
      </c>
      <c r="E11" s="123" t="s">
        <v>227</v>
      </c>
      <c r="F11" s="123" t="s">
        <v>227</v>
      </c>
      <c r="G11" s="19"/>
    </row>
    <row r="12" spans="1:7" s="6" customFormat="1" ht="31.5" customHeight="1">
      <c r="A12" s="337" t="s">
        <v>87</v>
      </c>
      <c r="B12" s="338"/>
      <c r="C12" s="338"/>
      <c r="D12" s="338"/>
      <c r="E12" s="338"/>
      <c r="F12" s="338"/>
      <c r="G12" s="339"/>
    </row>
    <row r="13" spans="1:7" s="6" customFormat="1" ht="31.5">
      <c r="A13" s="129" t="s">
        <v>88</v>
      </c>
      <c r="B13" s="121" t="s">
        <v>228</v>
      </c>
      <c r="C13" s="123" t="s">
        <v>210</v>
      </c>
      <c r="D13" s="15"/>
      <c r="E13" s="123"/>
      <c r="F13" s="123"/>
      <c r="G13" s="120" t="s">
        <v>452</v>
      </c>
    </row>
    <row r="14" spans="1:7" s="6" customFormat="1" ht="30.75" customHeight="1">
      <c r="A14" s="316" t="s">
        <v>362</v>
      </c>
      <c r="B14" s="317"/>
      <c r="C14" s="317"/>
      <c r="D14" s="317"/>
      <c r="E14" s="317"/>
      <c r="F14" s="317"/>
      <c r="G14" s="318"/>
    </row>
    <row r="15" spans="1:7" s="6" customFormat="1" ht="33.75" customHeight="1">
      <c r="A15" s="129" t="s">
        <v>89</v>
      </c>
      <c r="B15" s="122" t="s">
        <v>231</v>
      </c>
      <c r="C15" s="123" t="s">
        <v>210</v>
      </c>
      <c r="D15" s="123" t="s">
        <v>227</v>
      </c>
      <c r="E15" s="123" t="s">
        <v>227</v>
      </c>
      <c r="F15" s="123" t="s">
        <v>227</v>
      </c>
      <c r="G15" s="15"/>
    </row>
    <row r="16" spans="1:7" s="6" customFormat="1" ht="32.25" customHeight="1" thickBot="1">
      <c r="A16" s="316" t="s">
        <v>90</v>
      </c>
      <c r="B16" s="327"/>
      <c r="C16" s="327"/>
      <c r="D16" s="327"/>
      <c r="E16" s="327"/>
      <c r="F16" s="327"/>
      <c r="G16" s="328"/>
    </row>
    <row r="17" spans="1:9" s="6" customFormat="1" ht="47.25" customHeight="1" thickBot="1">
      <c r="A17" s="129" t="s">
        <v>91</v>
      </c>
      <c r="B17" s="122" t="s">
        <v>205</v>
      </c>
      <c r="C17" s="123" t="s">
        <v>210</v>
      </c>
      <c r="D17" s="203">
        <v>87</v>
      </c>
      <c r="E17" s="134"/>
      <c r="F17" s="134"/>
      <c r="G17" s="134" t="s">
        <v>432</v>
      </c>
      <c r="I17" s="221"/>
    </row>
    <row r="18" spans="1:9" s="6" customFormat="1" ht="35.25" customHeight="1">
      <c r="A18" s="337" t="s">
        <v>92</v>
      </c>
      <c r="B18" s="338"/>
      <c r="C18" s="338"/>
      <c r="D18" s="338"/>
      <c r="E18" s="338"/>
      <c r="F18" s="338"/>
      <c r="G18" s="339"/>
    </row>
    <row r="19" spans="1:9" s="6" customFormat="1" ht="66" customHeight="1">
      <c r="A19" s="129" t="s">
        <v>93</v>
      </c>
      <c r="B19" s="14" t="s">
        <v>213</v>
      </c>
      <c r="C19" s="15" t="s">
        <v>229</v>
      </c>
      <c r="D19" s="15" t="s">
        <v>230</v>
      </c>
      <c r="E19" s="15" t="s">
        <v>230</v>
      </c>
      <c r="F19" s="15" t="s">
        <v>230</v>
      </c>
      <c r="G19" s="15"/>
    </row>
    <row r="20" spans="1:9" s="6" customFormat="1" ht="29.25" customHeight="1">
      <c r="A20" s="316" t="s">
        <v>94</v>
      </c>
      <c r="B20" s="317"/>
      <c r="C20" s="317"/>
      <c r="D20" s="317"/>
      <c r="E20" s="317"/>
      <c r="F20" s="317"/>
      <c r="G20" s="318"/>
    </row>
    <row r="21" spans="1:9" s="6" customFormat="1" ht="48" customHeight="1">
      <c r="A21" s="129" t="s">
        <v>95</v>
      </c>
      <c r="B21" s="14" t="s">
        <v>213</v>
      </c>
      <c r="C21" s="15" t="s">
        <v>229</v>
      </c>
      <c r="D21" s="15" t="s">
        <v>230</v>
      </c>
      <c r="E21" s="15" t="s">
        <v>230</v>
      </c>
      <c r="F21" s="15" t="s">
        <v>230</v>
      </c>
      <c r="G21" s="15"/>
    </row>
    <row r="22" spans="1:9" s="6" customFormat="1" ht="17.25" customHeight="1">
      <c r="A22" s="316" t="s">
        <v>111</v>
      </c>
      <c r="B22" s="317"/>
      <c r="C22" s="317"/>
      <c r="D22" s="317"/>
      <c r="E22" s="317"/>
      <c r="F22" s="317"/>
      <c r="G22" s="318"/>
    </row>
    <row r="23" spans="1:9" s="6" customFormat="1" ht="18" customHeight="1">
      <c r="A23" s="316" t="s">
        <v>110</v>
      </c>
      <c r="B23" s="317"/>
      <c r="C23" s="317"/>
      <c r="D23" s="317"/>
      <c r="E23" s="317"/>
      <c r="F23" s="317"/>
      <c r="G23" s="318"/>
    </row>
    <row r="24" spans="1:9" s="6" customFormat="1" ht="47.25">
      <c r="A24" s="129" t="s">
        <v>112</v>
      </c>
      <c r="B24" s="14" t="s">
        <v>381</v>
      </c>
      <c r="C24" s="123" t="s">
        <v>210</v>
      </c>
      <c r="D24" s="123" t="s">
        <v>383</v>
      </c>
      <c r="E24" s="135" t="s">
        <v>437</v>
      </c>
      <c r="F24" s="123" t="s">
        <v>433</v>
      </c>
      <c r="G24" s="15"/>
    </row>
    <row r="25" spans="1:9" s="6" customFormat="1" ht="47.25">
      <c r="A25" s="129" t="s">
        <v>97</v>
      </c>
      <c r="B25" s="14" t="s">
        <v>212</v>
      </c>
      <c r="C25" s="15" t="s">
        <v>143</v>
      </c>
      <c r="D25" s="123" t="s">
        <v>440</v>
      </c>
      <c r="E25" s="125" t="s">
        <v>440</v>
      </c>
      <c r="F25" s="123" t="s">
        <v>434</v>
      </c>
      <c r="G25" s="15"/>
    </row>
    <row r="26" spans="1:9" s="6" customFormat="1" ht="54" customHeight="1">
      <c r="A26" s="129" t="s">
        <v>98</v>
      </c>
      <c r="B26" s="14" t="s">
        <v>96</v>
      </c>
      <c r="C26" s="123" t="s">
        <v>210</v>
      </c>
      <c r="D26" s="123" t="s">
        <v>227</v>
      </c>
      <c r="E26" s="126" t="s">
        <v>227</v>
      </c>
      <c r="F26" s="123" t="s">
        <v>227</v>
      </c>
      <c r="G26" s="15"/>
    </row>
    <row r="27" spans="1:9" s="6" customFormat="1" ht="47.25">
      <c r="A27" s="129" t="s">
        <v>113</v>
      </c>
      <c r="B27" s="14" t="s">
        <v>214</v>
      </c>
      <c r="C27" s="15" t="s">
        <v>142</v>
      </c>
      <c r="D27" s="123" t="s">
        <v>364</v>
      </c>
      <c r="E27" s="126" t="s">
        <v>323</v>
      </c>
      <c r="F27" s="123" t="s">
        <v>362</v>
      </c>
      <c r="G27" s="15"/>
    </row>
    <row r="28" spans="1:9" s="6" customFormat="1" ht="46.5" customHeight="1">
      <c r="A28" s="129" t="s">
        <v>114</v>
      </c>
      <c r="B28" s="14" t="s">
        <v>215</v>
      </c>
      <c r="C28" s="15" t="s">
        <v>142</v>
      </c>
      <c r="D28" s="123" t="s">
        <v>385</v>
      </c>
      <c r="E28" s="126" t="s">
        <v>370</v>
      </c>
      <c r="F28" s="123" t="s">
        <v>435</v>
      </c>
      <c r="G28" s="15"/>
    </row>
    <row r="29" spans="1:9" s="6" customFormat="1" ht="25.5" customHeight="1" thickBot="1">
      <c r="A29" s="129" t="s">
        <v>115</v>
      </c>
      <c r="B29" s="14" t="s">
        <v>216</v>
      </c>
      <c r="C29" s="15" t="s">
        <v>142</v>
      </c>
      <c r="D29" s="123" t="s">
        <v>438</v>
      </c>
      <c r="E29" s="126" t="s">
        <v>363</v>
      </c>
      <c r="F29" s="123" t="s">
        <v>386</v>
      </c>
      <c r="G29" s="15"/>
    </row>
    <row r="30" spans="1:9" s="6" customFormat="1" ht="27.75" customHeight="1" thickBot="1">
      <c r="A30" s="129" t="s">
        <v>116</v>
      </c>
      <c r="B30" s="14" t="s">
        <v>217</v>
      </c>
      <c r="C30" s="15" t="s">
        <v>142</v>
      </c>
      <c r="D30" s="123" t="s">
        <v>387</v>
      </c>
      <c r="E30" s="126" t="s">
        <v>387</v>
      </c>
      <c r="F30" s="123" t="s">
        <v>436</v>
      </c>
      <c r="G30" s="247" t="s">
        <v>439</v>
      </c>
    </row>
    <row r="31" spans="1:9" s="6" customFormat="1" ht="16.5" thickBot="1">
      <c r="A31" s="332" t="s">
        <v>117</v>
      </c>
      <c r="B31" s="333"/>
      <c r="C31" s="333"/>
      <c r="D31" s="333"/>
      <c r="E31" s="333"/>
      <c r="F31" s="333"/>
      <c r="G31" s="334"/>
    </row>
    <row r="32" spans="1:9" s="6" customFormat="1" ht="51" customHeight="1" thickBot="1">
      <c r="A32" s="129" t="s">
        <v>118</v>
      </c>
      <c r="B32" s="14" t="s">
        <v>218</v>
      </c>
      <c r="C32" s="123" t="s">
        <v>210</v>
      </c>
      <c r="D32" s="123" t="s">
        <v>388</v>
      </c>
      <c r="E32" s="206">
        <v>90</v>
      </c>
      <c r="F32" s="126" t="s">
        <v>388</v>
      </c>
      <c r="G32" s="15"/>
    </row>
    <row r="33" spans="1:7" s="6" customFormat="1" ht="48" thickBot="1">
      <c r="A33" s="129" t="s">
        <v>100</v>
      </c>
      <c r="B33" s="14" t="s">
        <v>219</v>
      </c>
      <c r="C33" s="15" t="s">
        <v>220</v>
      </c>
      <c r="D33" s="126" t="s">
        <v>389</v>
      </c>
      <c r="E33" s="206">
        <v>254749.5</v>
      </c>
      <c r="F33" s="126" t="s">
        <v>441</v>
      </c>
      <c r="G33" s="15"/>
    </row>
    <row r="34" spans="1:7" s="6" customFormat="1" ht="52.5" customHeight="1">
      <c r="A34" s="129" t="s">
        <v>119</v>
      </c>
      <c r="B34" s="14" t="s">
        <v>99</v>
      </c>
      <c r="C34" s="15" t="s">
        <v>220</v>
      </c>
      <c r="D34" s="126" t="s">
        <v>390</v>
      </c>
      <c r="E34" s="206">
        <v>186517.7</v>
      </c>
      <c r="F34" s="126" t="s">
        <v>442</v>
      </c>
      <c r="G34" s="15"/>
    </row>
    <row r="35" spans="1:7" ht="15.75">
      <c r="A35" s="319" t="s">
        <v>120</v>
      </c>
      <c r="B35" s="335"/>
      <c r="C35" s="335"/>
      <c r="D35" s="335"/>
      <c r="E35" s="335"/>
      <c r="F35" s="335"/>
      <c r="G35" s="336"/>
    </row>
    <row r="36" spans="1:7" ht="63">
      <c r="A36" s="131" t="s">
        <v>102</v>
      </c>
      <c r="B36" s="20" t="s">
        <v>144</v>
      </c>
      <c r="C36" s="15" t="s">
        <v>229</v>
      </c>
      <c r="D36" s="19" t="s">
        <v>230</v>
      </c>
      <c r="E36" s="19" t="s">
        <v>230</v>
      </c>
      <c r="F36" s="19" t="s">
        <v>230</v>
      </c>
      <c r="G36" s="136"/>
    </row>
    <row r="37" spans="1:7" ht="45" customHeight="1">
      <c r="A37" s="131" t="s">
        <v>103</v>
      </c>
      <c r="B37" s="14" t="s">
        <v>101</v>
      </c>
      <c r="C37" s="123" t="s">
        <v>210</v>
      </c>
      <c r="D37" s="123" t="s">
        <v>145</v>
      </c>
      <c r="E37" s="123" t="s">
        <v>145</v>
      </c>
      <c r="F37" s="123" t="s">
        <v>145</v>
      </c>
      <c r="G37" s="15"/>
    </row>
    <row r="38" spans="1:7" ht="19.5" customHeight="1">
      <c r="A38" s="340" t="s">
        <v>121</v>
      </c>
      <c r="B38" s="341"/>
      <c r="C38" s="341"/>
      <c r="D38" s="341"/>
      <c r="E38" s="341"/>
      <c r="F38" s="341"/>
      <c r="G38" s="342"/>
    </row>
    <row r="39" spans="1:7" ht="42.75" customHeight="1">
      <c r="A39" s="129" t="s">
        <v>104</v>
      </c>
      <c r="B39" s="7" t="s">
        <v>324</v>
      </c>
      <c r="C39" s="15" t="s">
        <v>142</v>
      </c>
      <c r="D39" s="123" t="s">
        <v>347</v>
      </c>
      <c r="E39" s="126" t="s">
        <v>365</v>
      </c>
      <c r="F39" s="123" t="s">
        <v>391</v>
      </c>
      <c r="G39" s="15"/>
    </row>
    <row r="40" spans="1:7" ht="32.25" customHeight="1">
      <c r="A40" s="316" t="s">
        <v>122</v>
      </c>
      <c r="B40" s="317"/>
      <c r="C40" s="317"/>
      <c r="D40" s="317"/>
      <c r="E40" s="317"/>
      <c r="F40" s="317"/>
      <c r="G40" s="318"/>
    </row>
    <row r="41" spans="1:7" ht="42.75" customHeight="1">
      <c r="A41" s="129" t="s">
        <v>123</v>
      </c>
      <c r="B41" s="132" t="s">
        <v>232</v>
      </c>
      <c r="C41" s="123" t="s">
        <v>210</v>
      </c>
      <c r="D41" s="123" t="s">
        <v>227</v>
      </c>
      <c r="E41" s="123" t="s">
        <v>227</v>
      </c>
      <c r="F41" s="123" t="s">
        <v>227</v>
      </c>
      <c r="G41" s="15"/>
    </row>
    <row r="42" spans="1:7" ht="32.25" customHeight="1">
      <c r="A42" s="337" t="s">
        <v>124</v>
      </c>
      <c r="B42" s="338"/>
      <c r="C42" s="338"/>
      <c r="D42" s="338"/>
      <c r="E42" s="338"/>
      <c r="F42" s="338"/>
      <c r="G42" s="339"/>
    </row>
    <row r="43" spans="1:7" s="6" customFormat="1" ht="37.5" customHeight="1">
      <c r="A43" s="129" t="s">
        <v>125</v>
      </c>
      <c r="B43" s="14" t="s">
        <v>195</v>
      </c>
      <c r="C43" s="123" t="s">
        <v>210</v>
      </c>
      <c r="D43" s="123" t="s">
        <v>227</v>
      </c>
      <c r="E43" s="123" t="s">
        <v>227</v>
      </c>
      <c r="F43" s="123" t="s">
        <v>227</v>
      </c>
      <c r="G43" s="15"/>
    </row>
    <row r="44" spans="1:7" s="6" customFormat="1" ht="18.75" customHeight="1">
      <c r="A44" s="316" t="s">
        <v>126</v>
      </c>
      <c r="B44" s="327"/>
      <c r="C44" s="327"/>
      <c r="D44" s="327"/>
      <c r="E44" s="327"/>
      <c r="F44" s="327"/>
      <c r="G44" s="328"/>
    </row>
    <row r="45" spans="1:7" ht="27.75" customHeight="1">
      <c r="A45" s="129" t="s">
        <v>325</v>
      </c>
      <c r="B45" s="7" t="s">
        <v>235</v>
      </c>
      <c r="C45" s="124" t="s">
        <v>221</v>
      </c>
      <c r="D45" s="204" t="s">
        <v>145</v>
      </c>
      <c r="E45" s="134"/>
      <c r="F45" s="137" t="s">
        <v>443</v>
      </c>
      <c r="G45" s="201"/>
    </row>
    <row r="46" spans="1:7" ht="22.5" customHeight="1">
      <c r="A46" s="129" t="s">
        <v>326</v>
      </c>
      <c r="B46" s="7" t="s">
        <v>236</v>
      </c>
      <c r="C46" s="124" t="s">
        <v>221</v>
      </c>
      <c r="D46" s="204" t="s">
        <v>392</v>
      </c>
      <c r="E46" s="138">
        <v>13500</v>
      </c>
      <c r="F46" s="137" t="s">
        <v>444</v>
      </c>
      <c r="G46" s="44"/>
    </row>
    <row r="47" spans="1:7" ht="22.5" customHeight="1">
      <c r="A47" s="129" t="s">
        <v>327</v>
      </c>
      <c r="B47" s="7" t="s">
        <v>237</v>
      </c>
      <c r="C47" s="124" t="s">
        <v>221</v>
      </c>
      <c r="D47" s="204" t="s">
        <v>393</v>
      </c>
      <c r="E47" s="138">
        <v>30</v>
      </c>
      <c r="F47" s="137" t="s">
        <v>445</v>
      </c>
      <c r="G47" s="44"/>
    </row>
    <row r="48" spans="1:7" ht="27.75" customHeight="1">
      <c r="A48" s="129" t="s">
        <v>127</v>
      </c>
      <c r="B48" s="7" t="s">
        <v>105</v>
      </c>
      <c r="C48" s="124" t="s">
        <v>221</v>
      </c>
      <c r="D48" s="204" t="s">
        <v>394</v>
      </c>
      <c r="E48" s="126"/>
      <c r="F48" s="137" t="s">
        <v>446</v>
      </c>
      <c r="G48" s="44"/>
    </row>
    <row r="49" spans="1:7" ht="27" customHeight="1">
      <c r="A49" s="319" t="s">
        <v>128</v>
      </c>
      <c r="B49" s="335"/>
      <c r="C49" s="335"/>
      <c r="D49" s="335"/>
      <c r="E49" s="335"/>
      <c r="F49" s="335"/>
      <c r="G49" s="336"/>
    </row>
    <row r="50" spans="1:7" ht="108.75" customHeight="1">
      <c r="A50" s="131" t="s">
        <v>129</v>
      </c>
      <c r="B50" s="133" t="s">
        <v>233</v>
      </c>
      <c r="C50" s="123" t="s">
        <v>210</v>
      </c>
      <c r="D50" s="123" t="s">
        <v>227</v>
      </c>
      <c r="E50" s="123" t="s">
        <v>227</v>
      </c>
      <c r="F50" s="123" t="s">
        <v>227</v>
      </c>
      <c r="G50" s="19"/>
    </row>
    <row r="51" spans="1:7" ht="26.25" customHeight="1">
      <c r="A51" s="319" t="s">
        <v>130</v>
      </c>
      <c r="B51" s="317"/>
      <c r="C51" s="317"/>
      <c r="D51" s="317"/>
      <c r="E51" s="317"/>
      <c r="F51" s="317"/>
      <c r="G51" s="318"/>
    </row>
    <row r="52" spans="1:7" ht="88.5" customHeight="1">
      <c r="A52" s="131" t="s">
        <v>106</v>
      </c>
      <c r="B52" s="133" t="s">
        <v>232</v>
      </c>
      <c r="C52" s="123" t="s">
        <v>210</v>
      </c>
      <c r="D52" s="123" t="s">
        <v>227</v>
      </c>
      <c r="E52" s="123" t="s">
        <v>227</v>
      </c>
      <c r="F52" s="123" t="s">
        <v>227</v>
      </c>
      <c r="G52" s="19"/>
    </row>
    <row r="53" spans="1:7" ht="28.5" customHeight="1">
      <c r="A53" s="320" t="s">
        <v>131</v>
      </c>
      <c r="B53" s="321"/>
      <c r="C53" s="321"/>
      <c r="D53" s="321"/>
      <c r="E53" s="321"/>
      <c r="F53" s="321"/>
      <c r="G53" s="322"/>
    </row>
    <row r="54" spans="1:7" ht="47.25">
      <c r="A54" s="129" t="s">
        <v>132</v>
      </c>
      <c r="B54" s="7" t="s">
        <v>63</v>
      </c>
      <c r="C54" s="15" t="s">
        <v>229</v>
      </c>
      <c r="D54" s="19" t="s">
        <v>230</v>
      </c>
      <c r="E54" s="19" t="s">
        <v>230</v>
      </c>
      <c r="F54" s="19" t="s">
        <v>230</v>
      </c>
      <c r="G54" s="19"/>
    </row>
    <row r="55" spans="1:7" ht="33" customHeight="1">
      <c r="A55" s="316" t="s">
        <v>133</v>
      </c>
      <c r="B55" s="317"/>
      <c r="C55" s="317"/>
      <c r="D55" s="317"/>
      <c r="E55" s="317"/>
      <c r="F55" s="317"/>
      <c r="G55" s="318"/>
    </row>
    <row r="56" spans="1:7" ht="42" customHeight="1">
      <c r="A56" s="129" t="s">
        <v>107</v>
      </c>
      <c r="B56" s="7" t="s">
        <v>196</v>
      </c>
      <c r="C56" s="123" t="s">
        <v>210</v>
      </c>
      <c r="D56" s="123" t="s">
        <v>227</v>
      </c>
      <c r="E56" s="123" t="s">
        <v>227</v>
      </c>
      <c r="F56" s="123" t="s">
        <v>227</v>
      </c>
      <c r="G56" s="19"/>
    </row>
    <row r="57" spans="1:7" ht="18" customHeight="1">
      <c r="A57" s="316" t="s">
        <v>134</v>
      </c>
      <c r="B57" s="317"/>
      <c r="C57" s="317"/>
      <c r="D57" s="317"/>
      <c r="E57" s="317"/>
      <c r="F57" s="317"/>
      <c r="G57" s="318"/>
    </row>
    <row r="58" spans="1:7" ht="67.5" customHeight="1">
      <c r="A58" s="129" t="s">
        <v>135</v>
      </c>
      <c r="B58" s="132" t="s">
        <v>232</v>
      </c>
      <c r="C58" s="123" t="s">
        <v>210</v>
      </c>
      <c r="D58" s="123" t="s">
        <v>227</v>
      </c>
      <c r="E58" s="123" t="s">
        <v>227</v>
      </c>
      <c r="F58" s="123" t="s">
        <v>227</v>
      </c>
      <c r="G58" s="19"/>
    </row>
    <row r="59" spans="1:7" ht="20.25" customHeight="1">
      <c r="A59" s="316" t="s">
        <v>108</v>
      </c>
      <c r="B59" s="317"/>
      <c r="C59" s="317"/>
      <c r="D59" s="317"/>
      <c r="E59" s="317"/>
      <c r="F59" s="317"/>
      <c r="G59" s="318"/>
    </row>
    <row r="60" spans="1:7" ht="53.25" customHeight="1">
      <c r="A60" s="129" t="s">
        <v>136</v>
      </c>
      <c r="B60" s="132" t="s">
        <v>109</v>
      </c>
      <c r="C60" s="19" t="s">
        <v>206</v>
      </c>
      <c r="D60" s="125" t="s">
        <v>328</v>
      </c>
      <c r="E60" s="125"/>
      <c r="F60" s="125"/>
      <c r="G60" s="19"/>
    </row>
    <row r="61" spans="1:7" ht="15" customHeight="1">
      <c r="A61" s="316" t="s">
        <v>137</v>
      </c>
      <c r="B61" s="317"/>
      <c r="C61" s="317"/>
      <c r="D61" s="317"/>
      <c r="E61" s="317"/>
      <c r="F61" s="317"/>
      <c r="G61" s="318"/>
    </row>
    <row r="62" spans="1:7" ht="44.25" customHeight="1">
      <c r="A62" s="129" t="s">
        <v>329</v>
      </c>
      <c r="B62" s="132" t="s">
        <v>330</v>
      </c>
      <c r="C62" s="19" t="s">
        <v>229</v>
      </c>
      <c r="D62" s="19" t="s">
        <v>230</v>
      </c>
      <c r="E62" s="19" t="s">
        <v>230</v>
      </c>
      <c r="F62" s="19" t="s">
        <v>230</v>
      </c>
      <c r="G62" s="19"/>
    </row>
    <row r="63" spans="1:7" ht="18.75" customHeight="1">
      <c r="A63" s="316" t="s">
        <v>331</v>
      </c>
      <c r="B63" s="317"/>
      <c r="C63" s="317"/>
      <c r="D63" s="317"/>
      <c r="E63" s="317"/>
      <c r="F63" s="317"/>
      <c r="G63" s="318"/>
    </row>
    <row r="64" spans="1:7" ht="44.25" customHeight="1">
      <c r="A64" s="129" t="s">
        <v>332</v>
      </c>
      <c r="B64" s="132" t="s">
        <v>333</v>
      </c>
      <c r="C64" s="19" t="s">
        <v>142</v>
      </c>
      <c r="D64" s="125" t="s">
        <v>366</v>
      </c>
      <c r="E64" s="248" t="s">
        <v>366</v>
      </c>
      <c r="F64" s="248" t="s">
        <v>366</v>
      </c>
      <c r="G64" s="19"/>
    </row>
    <row r="65" spans="1:7" ht="20.25" customHeight="1">
      <c r="A65" s="316" t="s">
        <v>334</v>
      </c>
      <c r="B65" s="317"/>
      <c r="C65" s="317"/>
      <c r="D65" s="317"/>
      <c r="E65" s="317"/>
      <c r="F65" s="317"/>
      <c r="G65" s="318"/>
    </row>
    <row r="66" spans="1:7" ht="44.25" customHeight="1">
      <c r="A66" s="129" t="s">
        <v>335</v>
      </c>
      <c r="B66" s="132" t="s">
        <v>336</v>
      </c>
      <c r="C66" s="19" t="s">
        <v>142</v>
      </c>
      <c r="D66" s="125" t="s">
        <v>395</v>
      </c>
      <c r="E66" s="125" t="s">
        <v>447</v>
      </c>
      <c r="F66" s="125" t="s">
        <v>447</v>
      </c>
      <c r="G66" s="19"/>
    </row>
    <row r="67" spans="1:7" ht="15" customHeight="1">
      <c r="A67" s="316" t="s">
        <v>337</v>
      </c>
      <c r="B67" s="324"/>
      <c r="C67" s="324"/>
      <c r="D67" s="324"/>
      <c r="E67" s="324"/>
      <c r="F67" s="324"/>
      <c r="G67" s="325"/>
    </row>
    <row r="68" spans="1:7" ht="44.25" customHeight="1">
      <c r="A68" s="129" t="s">
        <v>338</v>
      </c>
      <c r="B68" s="132" t="s">
        <v>339</v>
      </c>
      <c r="C68" s="19" t="s">
        <v>340</v>
      </c>
      <c r="D68" s="125" t="s">
        <v>396</v>
      </c>
      <c r="E68" s="125" t="s">
        <v>448</v>
      </c>
      <c r="F68" s="125" t="s">
        <v>448</v>
      </c>
      <c r="G68" s="19"/>
    </row>
    <row r="69" spans="1:7" ht="18" customHeight="1">
      <c r="A69" s="316" t="s">
        <v>341</v>
      </c>
      <c r="B69" s="317"/>
      <c r="C69" s="317"/>
      <c r="D69" s="317"/>
      <c r="E69" s="317"/>
      <c r="F69" s="317"/>
      <c r="G69" s="318"/>
    </row>
    <row r="70" spans="1:7" ht="44.25" customHeight="1">
      <c r="A70" s="129" t="s">
        <v>342</v>
      </c>
      <c r="B70" s="132" t="s">
        <v>343</v>
      </c>
      <c r="C70" s="19" t="s">
        <v>340</v>
      </c>
      <c r="D70" s="125" t="s">
        <v>397</v>
      </c>
      <c r="E70" s="125" t="s">
        <v>449</v>
      </c>
      <c r="F70" s="125" t="s">
        <v>450</v>
      </c>
      <c r="G70" s="19" t="s">
        <v>451</v>
      </c>
    </row>
    <row r="71" spans="1:7" ht="17.25" customHeight="1">
      <c r="A71" s="316" t="s">
        <v>344</v>
      </c>
      <c r="B71" s="317"/>
      <c r="C71" s="317"/>
      <c r="D71" s="317"/>
      <c r="E71" s="317"/>
      <c r="F71" s="317"/>
      <c r="G71" s="318"/>
    </row>
    <row r="72" spans="1:7" ht="44.25" customHeight="1">
      <c r="A72" s="129" t="s">
        <v>345</v>
      </c>
      <c r="B72" s="132" t="s">
        <v>346</v>
      </c>
      <c r="C72" s="19" t="s">
        <v>340</v>
      </c>
      <c r="D72" s="125" t="s">
        <v>398</v>
      </c>
      <c r="E72" s="125" t="s">
        <v>445</v>
      </c>
      <c r="F72" s="125" t="s">
        <v>445</v>
      </c>
      <c r="G72" s="19"/>
    </row>
    <row r="73" spans="1:7" ht="17.25" customHeight="1">
      <c r="A73" s="316" t="s">
        <v>348</v>
      </c>
      <c r="B73" s="317"/>
      <c r="C73" s="317"/>
      <c r="D73" s="317"/>
      <c r="E73" s="317"/>
      <c r="F73" s="317"/>
      <c r="G73" s="318"/>
    </row>
    <row r="74" spans="1:7" ht="44.25" customHeight="1">
      <c r="A74" s="129" t="s">
        <v>349</v>
      </c>
      <c r="B74" s="132" t="s">
        <v>350</v>
      </c>
      <c r="C74" s="19" t="s">
        <v>340</v>
      </c>
      <c r="D74" s="125" t="s">
        <v>399</v>
      </c>
      <c r="E74" s="125" t="s">
        <v>454</v>
      </c>
      <c r="F74" s="125" t="s">
        <v>454</v>
      </c>
      <c r="G74" s="19"/>
    </row>
    <row r="75" spans="1:7" ht="16.5" customHeight="1">
      <c r="A75" s="316" t="s">
        <v>351</v>
      </c>
      <c r="B75" s="317"/>
      <c r="C75" s="317"/>
      <c r="D75" s="317"/>
      <c r="E75" s="317"/>
      <c r="F75" s="317"/>
      <c r="G75" s="318"/>
    </row>
    <row r="76" spans="1:7" ht="44.25" customHeight="1">
      <c r="A76" s="129" t="s">
        <v>352</v>
      </c>
      <c r="B76" s="132" t="s">
        <v>368</v>
      </c>
      <c r="C76" s="19" t="s">
        <v>353</v>
      </c>
      <c r="D76" s="125" t="s">
        <v>367</v>
      </c>
      <c r="E76" s="125"/>
      <c r="F76" s="125" t="s">
        <v>455</v>
      </c>
      <c r="G76" s="19"/>
    </row>
    <row r="77" spans="1:7" ht="15" customHeight="1">
      <c r="A77" s="316" t="s">
        <v>354</v>
      </c>
      <c r="B77" s="317"/>
      <c r="C77" s="317"/>
      <c r="D77" s="317"/>
      <c r="E77" s="317"/>
      <c r="F77" s="317"/>
      <c r="G77" s="318"/>
    </row>
    <row r="78" spans="1:7" ht="45.75" customHeight="1">
      <c r="A78" s="129" t="s">
        <v>355</v>
      </c>
      <c r="B78" s="202" t="s">
        <v>356</v>
      </c>
      <c r="C78" s="130" t="s">
        <v>210</v>
      </c>
      <c r="D78" s="134">
        <v>100</v>
      </c>
      <c r="E78" s="134">
        <v>100</v>
      </c>
      <c r="F78" s="134">
        <v>100</v>
      </c>
      <c r="G78" s="130"/>
    </row>
    <row r="79" spans="1:7" ht="15" customHeight="1" thickBot="1">
      <c r="A79" s="316" t="s">
        <v>357</v>
      </c>
      <c r="B79" s="317"/>
      <c r="C79" s="317"/>
      <c r="D79" s="317"/>
      <c r="E79" s="317"/>
      <c r="F79" s="317"/>
      <c r="G79" s="318"/>
    </row>
    <row r="80" spans="1:7" ht="44.25" customHeight="1">
      <c r="A80" s="250" t="s">
        <v>358</v>
      </c>
      <c r="B80" s="251" t="s">
        <v>317</v>
      </c>
      <c r="C80" s="252"/>
      <c r="D80" s="252"/>
      <c r="E80" s="252"/>
      <c r="F80" s="252"/>
      <c r="G80" s="252"/>
    </row>
    <row r="81" spans="1:7" ht="39" customHeight="1">
      <c r="A81" s="313" t="s">
        <v>456</v>
      </c>
      <c r="B81" s="314"/>
      <c r="C81" s="314"/>
      <c r="D81" s="314"/>
      <c r="E81" s="314"/>
      <c r="F81" s="314"/>
      <c r="G81" s="315"/>
    </row>
    <row r="82" spans="1:7" ht="44.25" customHeight="1">
      <c r="A82" s="129" t="s">
        <v>457</v>
      </c>
      <c r="B82" s="249"/>
      <c r="C82" s="19"/>
      <c r="D82" s="19"/>
      <c r="E82" s="19"/>
      <c r="F82" s="19"/>
      <c r="G82" s="19"/>
    </row>
    <row r="83" spans="1:7" ht="18.75">
      <c r="A83" s="323" t="s">
        <v>269</v>
      </c>
      <c r="B83" s="323"/>
      <c r="C83" s="323"/>
      <c r="D83" s="323"/>
      <c r="E83" s="323"/>
      <c r="F83" s="323"/>
      <c r="G83" s="323"/>
    </row>
    <row r="84" spans="1:7" ht="15">
      <c r="A84" s="3"/>
      <c r="B84" s="3"/>
      <c r="C84" s="3"/>
      <c r="D84" s="3"/>
      <c r="E84" s="3"/>
      <c r="F84" s="3"/>
      <c r="G84" s="3"/>
    </row>
  </sheetData>
  <mergeCells count="36">
    <mergeCell ref="A18:G18"/>
    <mergeCell ref="A23:G23"/>
    <mergeCell ref="A38:G38"/>
    <mergeCell ref="A42:G42"/>
    <mergeCell ref="A75:G75"/>
    <mergeCell ref="B5:B7"/>
    <mergeCell ref="C5:C7"/>
    <mergeCell ref="A22:G22"/>
    <mergeCell ref="A44:G44"/>
    <mergeCell ref="A5:A7"/>
    <mergeCell ref="A20:G20"/>
    <mergeCell ref="A40:G40"/>
    <mergeCell ref="G5:G7"/>
    <mergeCell ref="A9:G9"/>
    <mergeCell ref="A31:G31"/>
    <mergeCell ref="A49:G49"/>
    <mergeCell ref="A12:G12"/>
    <mergeCell ref="A35:G35"/>
    <mergeCell ref="A14:G14"/>
    <mergeCell ref="A16:G16"/>
    <mergeCell ref="A81:G81"/>
    <mergeCell ref="A61:G61"/>
    <mergeCell ref="A51:G51"/>
    <mergeCell ref="A53:G53"/>
    <mergeCell ref="A83:G83"/>
    <mergeCell ref="A59:G59"/>
    <mergeCell ref="A57:G57"/>
    <mergeCell ref="A55:G55"/>
    <mergeCell ref="A63:G63"/>
    <mergeCell ref="A65:G65"/>
    <mergeCell ref="A67:G67"/>
    <mergeCell ref="A77:G77"/>
    <mergeCell ref="A79:G79"/>
    <mergeCell ref="A69:G69"/>
    <mergeCell ref="A71:G71"/>
    <mergeCell ref="A73:G73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92" firstPageNumber="163" fitToHeight="0" orientation="landscape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N55"/>
  <sheetViews>
    <sheetView view="pageBreakPreview" topLeftCell="A37" zoomScale="80" zoomScaleNormal="85" zoomScaleSheetLayoutView="80" workbookViewId="0">
      <selection activeCell="C44" sqref="C44"/>
    </sheetView>
  </sheetViews>
  <sheetFormatPr defaultRowHeight="12.75"/>
  <cols>
    <col min="1" max="1" width="8.28515625" customWidth="1"/>
    <col min="2" max="2" width="25.140625" customWidth="1"/>
    <col min="3" max="3" width="41.28515625" customWidth="1"/>
    <col min="4" max="4" width="30" customWidth="1"/>
    <col min="5" max="5" width="17" customWidth="1"/>
    <col min="6" max="6" width="15.42578125" customWidth="1"/>
    <col min="7" max="7" width="14.28515625" customWidth="1"/>
    <col min="8" max="11" width="16.140625" customWidth="1"/>
    <col min="12" max="12" width="18.85546875" customWidth="1"/>
    <col min="13" max="13" width="18" customWidth="1"/>
    <col min="14" max="14" width="39.28515625" customWidth="1"/>
  </cols>
  <sheetData>
    <row r="1" spans="1:14" ht="18.75">
      <c r="C1" s="54"/>
      <c r="D1" s="2"/>
      <c r="E1" s="2"/>
      <c r="F1" s="2"/>
      <c r="G1" s="2"/>
      <c r="H1" s="2"/>
      <c r="I1" s="2"/>
      <c r="J1" s="2"/>
      <c r="K1" s="2"/>
      <c r="L1" s="2"/>
      <c r="M1" s="2"/>
      <c r="N1" s="30" t="s">
        <v>262</v>
      </c>
    </row>
    <row r="2" spans="1:14" ht="15.75">
      <c r="A2" s="11"/>
      <c r="B2" s="11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s="6" customFormat="1" ht="56.25" customHeight="1">
      <c r="A3" s="344" t="s">
        <v>412</v>
      </c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6"/>
    </row>
    <row r="4" spans="1:14">
      <c r="A4" s="343"/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90"/>
    </row>
    <row r="5" spans="1:14" s="40" customFormat="1" ht="31.5" customHeight="1">
      <c r="A5" s="349" t="s">
        <v>246</v>
      </c>
      <c r="B5" s="349"/>
      <c r="C5" s="349" t="s">
        <v>34</v>
      </c>
      <c r="D5" s="347" t="s">
        <v>35</v>
      </c>
      <c r="E5" s="1" t="s">
        <v>267</v>
      </c>
      <c r="F5" s="1"/>
      <c r="G5" s="353" t="s">
        <v>268</v>
      </c>
      <c r="H5" s="354"/>
      <c r="I5" s="1" t="s">
        <v>41</v>
      </c>
      <c r="J5" s="1"/>
      <c r="K5" s="1"/>
      <c r="L5" s="1" t="s">
        <v>8</v>
      </c>
      <c r="M5" s="1"/>
      <c r="N5" s="352" t="s">
        <v>3</v>
      </c>
    </row>
    <row r="6" spans="1:14" s="6" customFormat="1" ht="150.75" customHeight="1">
      <c r="A6" s="350"/>
      <c r="B6" s="356"/>
      <c r="C6" s="350"/>
      <c r="D6" s="348"/>
      <c r="E6" s="39" t="s">
        <v>6</v>
      </c>
      <c r="F6" s="39" t="s">
        <v>7</v>
      </c>
      <c r="G6" s="39" t="s">
        <v>6</v>
      </c>
      <c r="H6" s="39" t="s">
        <v>7</v>
      </c>
      <c r="I6" s="38" t="s">
        <v>40</v>
      </c>
      <c r="J6" s="8" t="s">
        <v>4</v>
      </c>
      <c r="K6" s="8" t="s">
        <v>277</v>
      </c>
      <c r="L6" s="8" t="s">
        <v>270</v>
      </c>
      <c r="M6" s="8" t="s">
        <v>271</v>
      </c>
      <c r="N6" s="352"/>
    </row>
    <row r="7" spans="1:14" s="16" customFormat="1" ht="15.75" customHeight="1">
      <c r="A7" s="38">
        <v>1</v>
      </c>
      <c r="B7" s="38">
        <v>2</v>
      </c>
      <c r="C7" s="8">
        <v>3</v>
      </c>
      <c r="D7" s="38">
        <v>4</v>
      </c>
      <c r="E7" s="38">
        <v>5</v>
      </c>
      <c r="F7" s="38">
        <v>6</v>
      </c>
      <c r="G7" s="38">
        <v>7</v>
      </c>
      <c r="H7" s="38">
        <v>8</v>
      </c>
      <c r="I7" s="38">
        <v>9</v>
      </c>
      <c r="J7" s="38">
        <v>10</v>
      </c>
      <c r="K7" s="38">
        <v>11</v>
      </c>
      <c r="L7" s="38">
        <v>12</v>
      </c>
      <c r="M7" s="38">
        <v>13</v>
      </c>
      <c r="N7" s="38">
        <v>14</v>
      </c>
    </row>
    <row r="8" spans="1:14" s="16" customFormat="1" ht="45" customHeight="1">
      <c r="A8" s="88"/>
      <c r="B8" s="20" t="s">
        <v>30</v>
      </c>
      <c r="C8" s="20" t="s">
        <v>51</v>
      </c>
      <c r="D8" s="20"/>
      <c r="E8" s="38"/>
      <c r="F8" s="38"/>
      <c r="G8" s="38"/>
      <c r="H8" s="38"/>
      <c r="I8" s="151">
        <f>SUM(I10:I39)</f>
        <v>125448</v>
      </c>
      <c r="J8" s="151">
        <f t="shared" ref="J8:K8" si="0">SUM(J10:J39)</f>
        <v>125448</v>
      </c>
      <c r="K8" s="151">
        <f t="shared" si="0"/>
        <v>123985.30000000002</v>
      </c>
      <c r="L8" s="38"/>
      <c r="M8" s="38"/>
      <c r="N8" s="38"/>
    </row>
    <row r="9" spans="1:14" s="16" customFormat="1" ht="15.75" customHeight="1" thickBot="1">
      <c r="A9" s="88"/>
      <c r="B9" s="20" t="s">
        <v>238</v>
      </c>
      <c r="C9" s="20"/>
      <c r="D9" s="20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 s="16" customFormat="1" ht="64.5" customHeight="1" thickBot="1">
      <c r="A10" s="88" t="s">
        <v>158</v>
      </c>
      <c r="B10" s="20" t="s">
        <v>64</v>
      </c>
      <c r="C10" s="128" t="s">
        <v>52</v>
      </c>
      <c r="D10" s="146" t="s">
        <v>66</v>
      </c>
      <c r="E10" s="149">
        <v>43466</v>
      </c>
      <c r="F10" s="149">
        <v>43830</v>
      </c>
      <c r="G10" s="149">
        <v>43466</v>
      </c>
      <c r="H10" s="149">
        <v>43830</v>
      </c>
      <c r="I10" s="38">
        <v>0</v>
      </c>
      <c r="J10" s="38"/>
      <c r="K10" s="38"/>
      <c r="L10" s="38"/>
      <c r="M10" s="38"/>
      <c r="N10" s="38"/>
    </row>
    <row r="11" spans="1:14" s="16" customFormat="1" ht="79.5" thickBot="1">
      <c r="A11" s="88" t="s">
        <v>159</v>
      </c>
      <c r="B11" s="20" t="s">
        <v>64</v>
      </c>
      <c r="C11" s="128" t="s">
        <v>53</v>
      </c>
      <c r="D11" s="146" t="s">
        <v>66</v>
      </c>
      <c r="E11" s="149">
        <v>43466</v>
      </c>
      <c r="F11" s="149">
        <v>43830</v>
      </c>
      <c r="G11" s="149">
        <v>43466</v>
      </c>
      <c r="H11" s="149">
        <v>43830</v>
      </c>
      <c r="I11" s="150">
        <v>1502.7</v>
      </c>
      <c r="J11" s="150">
        <v>1502.7</v>
      </c>
      <c r="K11" s="150">
        <v>1502.7</v>
      </c>
      <c r="L11" s="38"/>
      <c r="M11" s="38"/>
      <c r="N11" s="38"/>
    </row>
    <row r="12" spans="1:14" s="16" customFormat="1" ht="59.25" customHeight="1" thickBot="1">
      <c r="A12" s="88" t="s">
        <v>160</v>
      </c>
      <c r="B12" s="20" t="s">
        <v>64</v>
      </c>
      <c r="C12" s="128" t="s">
        <v>81</v>
      </c>
      <c r="D12" s="147" t="s">
        <v>192</v>
      </c>
      <c r="E12" s="149"/>
      <c r="F12" s="149"/>
      <c r="G12" s="149"/>
      <c r="H12" s="149"/>
      <c r="I12" s="222"/>
      <c r="J12" s="222"/>
      <c r="K12" s="222"/>
      <c r="L12" s="38"/>
      <c r="M12" s="38"/>
      <c r="N12" s="38"/>
    </row>
    <row r="13" spans="1:14" s="16" customFormat="1" ht="35.25" customHeight="1" thickBot="1">
      <c r="A13" s="88" t="s">
        <v>211</v>
      </c>
      <c r="B13" s="20" t="s">
        <v>64</v>
      </c>
      <c r="C13" s="128" t="s">
        <v>55</v>
      </c>
      <c r="D13" s="146" t="s">
        <v>193</v>
      </c>
      <c r="E13" s="149">
        <v>43466</v>
      </c>
      <c r="F13" s="149">
        <v>43830</v>
      </c>
      <c r="G13" s="149">
        <v>43466</v>
      </c>
      <c r="H13" s="149">
        <v>43830</v>
      </c>
      <c r="I13" s="150">
        <v>358</v>
      </c>
      <c r="J13" s="150">
        <v>358</v>
      </c>
      <c r="K13" s="150">
        <v>358</v>
      </c>
      <c r="L13" s="38"/>
      <c r="M13" s="38"/>
      <c r="N13" s="38"/>
    </row>
    <row r="14" spans="1:14" s="16" customFormat="1" ht="31.5" customHeight="1" thickBot="1">
      <c r="A14" s="88" t="s">
        <v>162</v>
      </c>
      <c r="B14" s="20" t="s">
        <v>64</v>
      </c>
      <c r="C14" s="128" t="s">
        <v>57</v>
      </c>
      <c r="D14" s="146" t="s">
        <v>197</v>
      </c>
      <c r="E14" s="149">
        <v>43466</v>
      </c>
      <c r="F14" s="149">
        <v>43830</v>
      </c>
      <c r="G14" s="149">
        <v>43466</v>
      </c>
      <c r="H14" s="149">
        <v>43830</v>
      </c>
      <c r="I14" s="150">
        <v>484</v>
      </c>
      <c r="J14" s="150">
        <v>484</v>
      </c>
      <c r="K14" s="150">
        <v>484</v>
      </c>
      <c r="L14" s="38"/>
      <c r="M14" s="38"/>
      <c r="N14" s="38"/>
    </row>
    <row r="15" spans="1:14" s="16" customFormat="1" ht="44.25" customHeight="1" thickBot="1">
      <c r="A15" s="88" t="s">
        <v>163</v>
      </c>
      <c r="B15" s="20" t="s">
        <v>64</v>
      </c>
      <c r="C15" s="128" t="s">
        <v>62</v>
      </c>
      <c r="D15" s="146" t="s">
        <v>67</v>
      </c>
      <c r="E15" s="149">
        <v>43466</v>
      </c>
      <c r="F15" s="149">
        <v>43830</v>
      </c>
      <c r="G15" s="149">
        <v>43466</v>
      </c>
      <c r="H15" s="149">
        <v>43830</v>
      </c>
      <c r="I15" s="150">
        <v>292.2</v>
      </c>
      <c r="J15" s="150">
        <v>292.2</v>
      </c>
      <c r="K15" s="150">
        <v>292.2</v>
      </c>
      <c r="L15" s="38"/>
      <c r="M15" s="38"/>
      <c r="N15" s="38"/>
    </row>
    <row r="16" spans="1:14" s="16" customFormat="1" ht="78" customHeight="1">
      <c r="A16" s="88" t="s">
        <v>164</v>
      </c>
      <c r="B16" s="20" t="s">
        <v>64</v>
      </c>
      <c r="C16" s="128" t="s">
        <v>70</v>
      </c>
      <c r="D16" s="127" t="s">
        <v>198</v>
      </c>
      <c r="E16" s="149">
        <v>43466</v>
      </c>
      <c r="F16" s="149">
        <v>43830</v>
      </c>
      <c r="G16" s="149">
        <v>43466</v>
      </c>
      <c r="H16" s="149">
        <v>43830</v>
      </c>
      <c r="I16" s="150">
        <v>1590</v>
      </c>
      <c r="J16" s="150">
        <v>1590</v>
      </c>
      <c r="K16" s="150">
        <v>1590</v>
      </c>
      <c r="L16" s="38"/>
      <c r="M16" s="38"/>
      <c r="N16" s="38"/>
    </row>
    <row r="17" spans="1:14" s="16" customFormat="1" ht="31.5" customHeight="1">
      <c r="A17" s="88" t="s">
        <v>166</v>
      </c>
      <c r="B17" s="20" t="s">
        <v>64</v>
      </c>
      <c r="C17" s="142" t="s">
        <v>71</v>
      </c>
      <c r="D17" s="20" t="s">
        <v>68</v>
      </c>
      <c r="E17" s="149">
        <v>43466</v>
      </c>
      <c r="F17" s="149">
        <v>43830</v>
      </c>
      <c r="G17" s="149">
        <v>43466</v>
      </c>
      <c r="H17" s="149">
        <v>43830</v>
      </c>
      <c r="I17" s="150">
        <v>435.7</v>
      </c>
      <c r="J17" s="150">
        <v>435.7</v>
      </c>
      <c r="K17" s="150">
        <v>435.7</v>
      </c>
      <c r="L17" s="38"/>
      <c r="M17" s="38"/>
      <c r="N17" s="38"/>
    </row>
    <row r="18" spans="1:14" s="16" customFormat="1" ht="31.5" customHeight="1">
      <c r="A18" s="88" t="s">
        <v>167</v>
      </c>
      <c r="B18" s="20" t="s">
        <v>64</v>
      </c>
      <c r="C18" s="118" t="s">
        <v>77</v>
      </c>
      <c r="D18" s="20" t="s">
        <v>69</v>
      </c>
      <c r="E18" s="149">
        <v>43466</v>
      </c>
      <c r="F18" s="149">
        <v>43830</v>
      </c>
      <c r="G18" s="149">
        <v>43466</v>
      </c>
      <c r="H18" s="149">
        <v>43830</v>
      </c>
      <c r="I18" s="150">
        <v>0</v>
      </c>
      <c r="J18" s="150">
        <v>0</v>
      </c>
      <c r="K18" s="150">
        <v>0</v>
      </c>
      <c r="L18" s="38"/>
      <c r="M18" s="38"/>
      <c r="N18" s="38"/>
    </row>
    <row r="19" spans="1:14" s="16" customFormat="1" ht="42.75" customHeight="1">
      <c r="A19" s="88" t="s">
        <v>169</v>
      </c>
      <c r="B19" s="20" t="s">
        <v>64</v>
      </c>
      <c r="C19" s="128" t="s">
        <v>65</v>
      </c>
      <c r="D19" s="20" t="s">
        <v>200</v>
      </c>
      <c r="E19" s="149">
        <v>43466</v>
      </c>
      <c r="F19" s="149">
        <v>43830</v>
      </c>
      <c r="G19" s="149">
        <v>43466</v>
      </c>
      <c r="H19" s="149">
        <v>43830</v>
      </c>
      <c r="I19" s="150">
        <v>31290</v>
      </c>
      <c r="J19" s="150">
        <v>31290</v>
      </c>
      <c r="K19" s="150">
        <v>31290</v>
      </c>
      <c r="L19" s="38"/>
      <c r="M19" s="38"/>
      <c r="N19" s="38"/>
    </row>
    <row r="20" spans="1:14" s="16" customFormat="1" ht="45" customHeight="1" thickBot="1">
      <c r="A20" s="88" t="s">
        <v>171</v>
      </c>
      <c r="B20" s="20" t="s">
        <v>64</v>
      </c>
      <c r="C20" s="143" t="s">
        <v>82</v>
      </c>
      <c r="D20" s="20" t="s">
        <v>201</v>
      </c>
      <c r="E20" s="149">
        <v>43466</v>
      </c>
      <c r="F20" s="149">
        <v>43830</v>
      </c>
      <c r="G20" s="149">
        <v>43466</v>
      </c>
      <c r="H20" s="149">
        <v>43830</v>
      </c>
      <c r="I20" s="150">
        <v>32463.5</v>
      </c>
      <c r="J20" s="150">
        <v>32463.5</v>
      </c>
      <c r="K20" s="150">
        <v>32463.5</v>
      </c>
      <c r="L20" s="38"/>
      <c r="M20" s="38"/>
      <c r="N20" s="38"/>
    </row>
    <row r="21" spans="1:14" s="16" customFormat="1" ht="42" customHeight="1" thickBot="1">
      <c r="A21" s="88" t="s">
        <v>222</v>
      </c>
      <c r="B21" s="20" t="s">
        <v>64</v>
      </c>
      <c r="C21" s="20" t="s">
        <v>85</v>
      </c>
      <c r="D21" s="20" t="s">
        <v>201</v>
      </c>
      <c r="E21" s="149">
        <v>43466</v>
      </c>
      <c r="F21" s="149">
        <v>43830</v>
      </c>
      <c r="G21" s="149">
        <v>43466</v>
      </c>
      <c r="H21" s="149">
        <v>43830</v>
      </c>
      <c r="I21" s="158">
        <v>26000.400000000001</v>
      </c>
      <c r="J21" s="158">
        <v>26000.400000000001</v>
      </c>
      <c r="K21" s="158">
        <v>24537.7</v>
      </c>
      <c r="L21" s="38"/>
      <c r="M21" s="38"/>
      <c r="N21" s="38"/>
    </row>
    <row r="22" spans="1:14" s="16" customFormat="1" ht="46.5" customHeight="1">
      <c r="A22" s="88" t="s">
        <v>194</v>
      </c>
      <c r="B22" s="20" t="s">
        <v>64</v>
      </c>
      <c r="C22" s="144" t="s">
        <v>234</v>
      </c>
      <c r="D22" s="21" t="s">
        <v>202</v>
      </c>
      <c r="E22" s="149">
        <v>43466</v>
      </c>
      <c r="F22" s="149">
        <v>43830</v>
      </c>
      <c r="G22" s="149">
        <v>43466</v>
      </c>
      <c r="H22" s="149">
        <v>43830</v>
      </c>
      <c r="I22" s="150">
        <v>3937.1</v>
      </c>
      <c r="J22" s="150">
        <v>3937.1</v>
      </c>
      <c r="K22" s="150">
        <v>3937.1</v>
      </c>
      <c r="L22" s="38"/>
      <c r="M22" s="38"/>
      <c r="N22" s="38"/>
    </row>
    <row r="23" spans="1:14" s="16" customFormat="1" ht="110.25">
      <c r="A23" s="88" t="s">
        <v>172</v>
      </c>
      <c r="B23" s="20" t="s">
        <v>64</v>
      </c>
      <c r="C23" s="144" t="s">
        <v>147</v>
      </c>
      <c r="D23" s="21" t="s">
        <v>203</v>
      </c>
      <c r="E23" s="149">
        <v>43466</v>
      </c>
      <c r="F23" s="149">
        <v>43830</v>
      </c>
      <c r="G23" s="149">
        <v>43466</v>
      </c>
      <c r="H23" s="149">
        <v>43830</v>
      </c>
      <c r="I23" s="150">
        <v>7263.8</v>
      </c>
      <c r="J23" s="150">
        <v>7263.8</v>
      </c>
      <c r="K23" s="150">
        <v>7263.8</v>
      </c>
      <c r="L23" s="38"/>
      <c r="M23" s="38"/>
      <c r="N23" s="38"/>
    </row>
    <row r="24" spans="1:14" s="16" customFormat="1" ht="48" customHeight="1">
      <c r="A24" s="88" t="s">
        <v>173</v>
      </c>
      <c r="B24" s="20" t="s">
        <v>64</v>
      </c>
      <c r="C24" s="144" t="s">
        <v>150</v>
      </c>
      <c r="D24" s="21" t="s">
        <v>32</v>
      </c>
      <c r="E24" s="149">
        <v>43466</v>
      </c>
      <c r="F24" s="149">
        <v>43830</v>
      </c>
      <c r="G24" s="149">
        <v>43466</v>
      </c>
      <c r="H24" s="149">
        <v>43830</v>
      </c>
      <c r="I24" s="150">
        <v>346.2</v>
      </c>
      <c r="J24" s="150">
        <v>346.2</v>
      </c>
      <c r="K24" s="150">
        <v>346.2</v>
      </c>
      <c r="L24" s="38"/>
      <c r="M24" s="38"/>
      <c r="N24" s="38"/>
    </row>
    <row r="25" spans="1:14" s="16" customFormat="1" ht="161.25" customHeight="1">
      <c r="A25" s="88" t="s">
        <v>174</v>
      </c>
      <c r="B25" s="20" t="s">
        <v>64</v>
      </c>
      <c r="C25" s="144" t="s">
        <v>151</v>
      </c>
      <c r="D25" s="148" t="s">
        <v>33</v>
      </c>
      <c r="E25" s="149">
        <v>43466</v>
      </c>
      <c r="F25" s="149">
        <v>43830</v>
      </c>
      <c r="G25" s="149">
        <v>43466</v>
      </c>
      <c r="H25" s="149">
        <v>43830</v>
      </c>
      <c r="I25" s="150">
        <v>0</v>
      </c>
      <c r="J25" s="150">
        <v>0</v>
      </c>
      <c r="K25" s="150">
        <v>0</v>
      </c>
      <c r="L25" s="38"/>
      <c r="M25" s="38"/>
      <c r="N25" s="38"/>
    </row>
    <row r="26" spans="1:14" s="16" customFormat="1" ht="53.25" customHeight="1">
      <c r="A26" s="88" t="s">
        <v>175</v>
      </c>
      <c r="B26" s="20" t="s">
        <v>64</v>
      </c>
      <c r="C26" s="144" t="s">
        <v>154</v>
      </c>
      <c r="D26" s="21" t="s">
        <v>207</v>
      </c>
      <c r="E26" s="149">
        <v>43466</v>
      </c>
      <c r="F26" s="149">
        <v>43830</v>
      </c>
      <c r="G26" s="149">
        <v>43466</v>
      </c>
      <c r="H26" s="149">
        <v>43830</v>
      </c>
      <c r="I26" s="150">
        <v>0</v>
      </c>
      <c r="J26" s="150">
        <v>0</v>
      </c>
      <c r="K26" s="150">
        <v>0</v>
      </c>
      <c r="L26" s="38"/>
      <c r="M26" s="38"/>
      <c r="N26" s="38"/>
    </row>
    <row r="27" spans="1:14" s="16" customFormat="1" ht="43.5" customHeight="1">
      <c r="A27" s="88" t="s">
        <v>176</v>
      </c>
      <c r="B27" s="20" t="s">
        <v>64</v>
      </c>
      <c r="C27" s="144" t="s">
        <v>156</v>
      </c>
      <c r="D27" s="21" t="s">
        <v>204</v>
      </c>
      <c r="E27" s="149">
        <v>43466</v>
      </c>
      <c r="F27" s="149">
        <v>43830</v>
      </c>
      <c r="G27" s="149">
        <v>43466</v>
      </c>
      <c r="H27" s="149">
        <v>43830</v>
      </c>
      <c r="I27" s="150">
        <v>19424.900000000001</v>
      </c>
      <c r="J27" s="150">
        <v>19424.900000000001</v>
      </c>
      <c r="K27" s="150">
        <v>19424.900000000001</v>
      </c>
      <c r="L27" s="38"/>
      <c r="M27" s="38"/>
      <c r="N27" s="38"/>
    </row>
    <row r="28" spans="1:14" s="16" customFormat="1" ht="48" customHeight="1">
      <c r="A28" s="88" t="s">
        <v>177</v>
      </c>
      <c r="B28" s="20" t="s">
        <v>64</v>
      </c>
      <c r="C28" s="144" t="s">
        <v>224</v>
      </c>
      <c r="D28" s="20" t="s">
        <v>225</v>
      </c>
      <c r="E28" s="149">
        <v>43466</v>
      </c>
      <c r="F28" s="149">
        <v>43830</v>
      </c>
      <c r="G28" s="149">
        <v>43466</v>
      </c>
      <c r="H28" s="149">
        <v>43830</v>
      </c>
      <c r="I28" s="150">
        <v>0</v>
      </c>
      <c r="J28" s="150">
        <v>0</v>
      </c>
      <c r="K28" s="150">
        <v>0</v>
      </c>
      <c r="L28" s="38"/>
      <c r="M28" s="38"/>
      <c r="N28" s="38"/>
    </row>
    <row r="29" spans="1:14" s="16" customFormat="1" ht="48" customHeight="1">
      <c r="A29" s="88" t="s">
        <v>191</v>
      </c>
      <c r="B29" s="20" t="s">
        <v>64</v>
      </c>
      <c r="C29" s="145" t="s">
        <v>157</v>
      </c>
      <c r="D29" s="20" t="s">
        <v>226</v>
      </c>
      <c r="E29" s="149">
        <v>43466</v>
      </c>
      <c r="F29" s="149">
        <v>43830</v>
      </c>
      <c r="G29" s="149">
        <v>43466</v>
      </c>
      <c r="H29" s="149">
        <v>43830</v>
      </c>
      <c r="I29" s="150">
        <v>0</v>
      </c>
      <c r="J29" s="150">
        <v>0</v>
      </c>
      <c r="K29" s="150">
        <v>0</v>
      </c>
      <c r="L29" s="38"/>
      <c r="M29" s="38"/>
      <c r="N29" s="38"/>
    </row>
    <row r="30" spans="1:14" s="16" customFormat="1" ht="48" customHeight="1">
      <c r="A30" s="88" t="s">
        <v>279</v>
      </c>
      <c r="B30" s="20" t="s">
        <v>64</v>
      </c>
      <c r="C30" s="144" t="s">
        <v>190</v>
      </c>
      <c r="D30" s="20" t="s">
        <v>298</v>
      </c>
      <c r="E30" s="149">
        <v>43466</v>
      </c>
      <c r="F30" s="149">
        <v>43830</v>
      </c>
      <c r="G30" s="149">
        <v>43466</v>
      </c>
      <c r="H30" s="149">
        <v>43830</v>
      </c>
      <c r="I30" s="150">
        <v>0</v>
      </c>
      <c r="J30" s="150">
        <v>0</v>
      </c>
      <c r="K30" s="150"/>
      <c r="L30" s="38"/>
      <c r="M30" s="38"/>
      <c r="N30" s="38"/>
    </row>
    <row r="31" spans="1:14" s="16" customFormat="1" ht="48" customHeight="1">
      <c r="A31" s="88" t="s">
        <v>280</v>
      </c>
      <c r="B31" s="20" t="s">
        <v>64</v>
      </c>
      <c r="C31" s="144" t="s">
        <v>286</v>
      </c>
      <c r="D31" s="20" t="s">
        <v>299</v>
      </c>
      <c r="E31" s="149">
        <v>43466</v>
      </c>
      <c r="F31" s="149">
        <v>43830</v>
      </c>
      <c r="G31" s="149">
        <v>43466</v>
      </c>
      <c r="H31" s="149">
        <v>43830</v>
      </c>
      <c r="I31" s="150">
        <v>36.5</v>
      </c>
      <c r="J31" s="150">
        <v>36.5</v>
      </c>
      <c r="K31" s="150">
        <v>36.5</v>
      </c>
      <c r="L31" s="38"/>
      <c r="M31" s="38"/>
      <c r="N31" s="38"/>
    </row>
    <row r="32" spans="1:14" s="16" customFormat="1" ht="48" customHeight="1">
      <c r="A32" s="88" t="s">
        <v>281</v>
      </c>
      <c r="B32" s="20" t="s">
        <v>64</v>
      </c>
      <c r="C32" s="144" t="s">
        <v>287</v>
      </c>
      <c r="D32" s="20" t="s">
        <v>299</v>
      </c>
      <c r="E32" s="149">
        <v>43466</v>
      </c>
      <c r="F32" s="149">
        <v>43830</v>
      </c>
      <c r="G32" s="149">
        <v>43466</v>
      </c>
      <c r="H32" s="149">
        <v>43830</v>
      </c>
      <c r="I32" s="150">
        <v>0</v>
      </c>
      <c r="J32" s="150">
        <v>0</v>
      </c>
      <c r="K32" s="150">
        <v>0</v>
      </c>
      <c r="L32" s="38"/>
      <c r="M32" s="38"/>
      <c r="N32" s="38"/>
    </row>
    <row r="33" spans="1:14" s="16" customFormat="1" ht="48" customHeight="1">
      <c r="A33" s="88" t="s">
        <v>282</v>
      </c>
      <c r="B33" s="20" t="s">
        <v>64</v>
      </c>
      <c r="C33" s="144" t="s">
        <v>288</v>
      </c>
      <c r="D33" s="20" t="s">
        <v>299</v>
      </c>
      <c r="E33" s="149">
        <v>43466</v>
      </c>
      <c r="F33" s="149">
        <v>43830</v>
      </c>
      <c r="G33" s="149">
        <v>43466</v>
      </c>
      <c r="H33" s="149">
        <v>43830</v>
      </c>
      <c r="I33" s="150">
        <v>0</v>
      </c>
      <c r="J33" s="150">
        <v>0</v>
      </c>
      <c r="K33" s="150"/>
      <c r="L33" s="38"/>
      <c r="M33" s="38"/>
      <c r="N33" s="38"/>
    </row>
    <row r="34" spans="1:14" s="16" customFormat="1" ht="48" customHeight="1">
      <c r="A34" s="88" t="s">
        <v>283</v>
      </c>
      <c r="B34" s="20" t="s">
        <v>64</v>
      </c>
      <c r="C34" s="144" t="s">
        <v>289</v>
      </c>
      <c r="D34" s="20" t="s">
        <v>299</v>
      </c>
      <c r="E34" s="149">
        <v>43466</v>
      </c>
      <c r="F34" s="149">
        <v>43830</v>
      </c>
      <c r="G34" s="149">
        <v>43466</v>
      </c>
      <c r="H34" s="149">
        <v>43830</v>
      </c>
      <c r="I34" s="150">
        <v>0</v>
      </c>
      <c r="J34" s="150">
        <v>0</v>
      </c>
      <c r="K34" s="150">
        <v>0</v>
      </c>
      <c r="L34" s="38"/>
      <c r="M34" s="38"/>
      <c r="N34" s="38"/>
    </row>
    <row r="35" spans="1:14" s="16" customFormat="1" ht="48" customHeight="1">
      <c r="A35" s="88" t="s">
        <v>284</v>
      </c>
      <c r="B35" s="20" t="s">
        <v>64</v>
      </c>
      <c r="C35" s="144" t="s">
        <v>290</v>
      </c>
      <c r="D35" s="20" t="s">
        <v>299</v>
      </c>
      <c r="E35" s="149">
        <v>43466</v>
      </c>
      <c r="F35" s="149">
        <v>43830</v>
      </c>
      <c r="G35" s="149">
        <v>43466</v>
      </c>
      <c r="H35" s="149">
        <v>43830</v>
      </c>
      <c r="I35" s="150">
        <v>0</v>
      </c>
      <c r="J35" s="150">
        <v>0</v>
      </c>
      <c r="K35" s="150">
        <v>0</v>
      </c>
      <c r="L35" s="38"/>
      <c r="M35" s="38"/>
      <c r="N35" s="38"/>
    </row>
    <row r="36" spans="1:14" s="16" customFormat="1" ht="60.75" customHeight="1">
      <c r="A36" s="88" t="s">
        <v>285</v>
      </c>
      <c r="B36" s="20" t="s">
        <v>64</v>
      </c>
      <c r="C36" s="145" t="s">
        <v>291</v>
      </c>
      <c r="D36" s="20" t="s">
        <v>300</v>
      </c>
      <c r="E36" s="149">
        <v>43466</v>
      </c>
      <c r="F36" s="149">
        <v>43830</v>
      </c>
      <c r="G36" s="149">
        <v>43466</v>
      </c>
      <c r="H36" s="149">
        <v>43830</v>
      </c>
      <c r="I36" s="150">
        <v>0</v>
      </c>
      <c r="J36" s="150">
        <v>0</v>
      </c>
      <c r="K36" s="150">
        <v>0</v>
      </c>
      <c r="L36" s="38"/>
      <c r="M36" s="38"/>
      <c r="N36" s="38"/>
    </row>
    <row r="37" spans="1:14" s="16" customFormat="1" ht="46.5" customHeight="1">
      <c r="A37" s="88" t="s">
        <v>318</v>
      </c>
      <c r="B37" s="20" t="s">
        <v>64</v>
      </c>
      <c r="C37" s="145" t="s">
        <v>315</v>
      </c>
      <c r="D37" s="196" t="s">
        <v>321</v>
      </c>
      <c r="E37" s="149">
        <v>43466</v>
      </c>
      <c r="F37" s="149">
        <v>43830</v>
      </c>
      <c r="G37" s="149">
        <v>43466</v>
      </c>
      <c r="H37" s="149">
        <v>43830</v>
      </c>
      <c r="I37" s="150">
        <v>23</v>
      </c>
      <c r="J37" s="150">
        <v>23</v>
      </c>
      <c r="K37" s="150">
        <v>23</v>
      </c>
      <c r="L37" s="38"/>
      <c r="M37" s="38"/>
      <c r="N37" s="38"/>
    </row>
    <row r="38" spans="1:14" s="16" customFormat="1" ht="69" customHeight="1">
      <c r="A38" s="88" t="s">
        <v>319</v>
      </c>
      <c r="B38" s="20" t="s">
        <v>64</v>
      </c>
      <c r="C38" s="145" t="s">
        <v>317</v>
      </c>
      <c r="D38" s="20" t="s">
        <v>320</v>
      </c>
      <c r="E38" s="149">
        <v>43466</v>
      </c>
      <c r="F38" s="149">
        <v>43830</v>
      </c>
      <c r="G38" s="149">
        <v>43466</v>
      </c>
      <c r="H38" s="149">
        <v>43830</v>
      </c>
      <c r="I38" s="150">
        <v>0</v>
      </c>
      <c r="J38" s="222">
        <v>0</v>
      </c>
      <c r="K38" s="222">
        <v>0</v>
      </c>
      <c r="L38" s="38"/>
      <c r="M38" s="38"/>
      <c r="N38" s="38"/>
    </row>
    <row r="39" spans="1:14" s="16" customFormat="1" ht="38.25" customHeight="1">
      <c r="A39" s="88" t="s">
        <v>374</v>
      </c>
      <c r="B39" s="20" t="s">
        <v>64</v>
      </c>
      <c r="C39" s="145" t="s">
        <v>372</v>
      </c>
      <c r="D39" s="20" t="s">
        <v>320</v>
      </c>
      <c r="E39" s="149">
        <v>43466</v>
      </c>
      <c r="F39" s="149">
        <v>43830</v>
      </c>
      <c r="G39" s="149">
        <v>43466</v>
      </c>
      <c r="H39" s="149">
        <v>43830</v>
      </c>
      <c r="I39" s="150">
        <v>0</v>
      </c>
      <c r="J39" s="222">
        <v>0</v>
      </c>
      <c r="K39" s="222">
        <v>0</v>
      </c>
      <c r="L39" s="38"/>
      <c r="M39" s="38"/>
      <c r="N39" s="38"/>
    </row>
    <row r="40" spans="1:14" s="16" customFormat="1" ht="39.75" customHeight="1">
      <c r="A40" s="88"/>
      <c r="B40" s="20"/>
      <c r="C40" s="145"/>
      <c r="D40" s="20"/>
      <c r="E40" s="149"/>
      <c r="F40" s="149"/>
      <c r="G40" s="149"/>
      <c r="H40" s="149"/>
      <c r="I40" s="150"/>
      <c r="J40" s="38"/>
      <c r="K40" s="38"/>
      <c r="L40" s="38"/>
      <c r="M40" s="38"/>
      <c r="N40" s="38"/>
    </row>
    <row r="41" spans="1:14" s="16" customFormat="1" ht="18.75" customHeight="1">
      <c r="A41" s="88"/>
      <c r="B41" s="20"/>
      <c r="C41" s="145"/>
      <c r="D41" s="20"/>
      <c r="E41" s="149"/>
      <c r="F41" s="149"/>
      <c r="G41" s="149"/>
      <c r="H41" s="149"/>
      <c r="I41" s="150"/>
      <c r="J41" s="38"/>
      <c r="K41" s="38"/>
      <c r="L41" s="38"/>
      <c r="M41" s="38"/>
      <c r="N41" s="38"/>
    </row>
    <row r="42" spans="1:14" s="16" customFormat="1" ht="18.75" customHeight="1">
      <c r="A42" s="88"/>
      <c r="B42" s="20"/>
      <c r="C42" s="145"/>
      <c r="D42" s="20"/>
      <c r="E42" s="149"/>
      <c r="F42" s="149"/>
      <c r="G42" s="149"/>
      <c r="H42" s="149"/>
      <c r="I42" s="150"/>
      <c r="J42" s="38"/>
      <c r="K42" s="38"/>
      <c r="L42" s="38"/>
      <c r="M42" s="38"/>
      <c r="N42" s="38"/>
    </row>
    <row r="43" spans="1:14" s="16" customFormat="1" ht="18.75" customHeight="1">
      <c r="A43" s="88"/>
      <c r="B43" s="20"/>
      <c r="C43" s="145"/>
      <c r="D43" s="20"/>
      <c r="E43" s="149"/>
      <c r="F43" s="149"/>
      <c r="G43" s="149"/>
      <c r="H43" s="149"/>
      <c r="I43" s="150"/>
      <c r="J43" s="38"/>
      <c r="K43" s="38"/>
      <c r="L43" s="38"/>
      <c r="M43" s="38"/>
      <c r="N43" s="38"/>
    </row>
    <row r="44" spans="1:14" s="16" customFormat="1" ht="18.75" customHeight="1">
      <c r="A44" s="88"/>
      <c r="B44" s="20"/>
      <c r="C44" s="145"/>
      <c r="D44" s="20"/>
      <c r="E44" s="149"/>
      <c r="F44" s="149"/>
      <c r="G44" s="149"/>
      <c r="H44" s="149"/>
      <c r="I44" s="150"/>
      <c r="J44" s="38"/>
      <c r="K44" s="38"/>
      <c r="L44" s="38"/>
      <c r="M44" s="38"/>
      <c r="N44" s="38"/>
    </row>
    <row r="45" spans="1:14" s="16" customFormat="1" ht="18.75" customHeight="1">
      <c r="A45" s="88"/>
      <c r="B45" s="20"/>
      <c r="C45" s="145"/>
      <c r="D45" s="20"/>
      <c r="E45" s="149"/>
      <c r="F45" s="149"/>
      <c r="G45" s="149"/>
      <c r="H45" s="149"/>
      <c r="I45" s="150"/>
      <c r="J45" s="38"/>
      <c r="K45" s="38"/>
      <c r="L45" s="38"/>
      <c r="M45" s="38"/>
      <c r="N45" s="38"/>
    </row>
    <row r="46" spans="1:14" s="16" customFormat="1" ht="18.75" customHeight="1">
      <c r="A46" s="88"/>
      <c r="B46" s="20"/>
      <c r="C46" s="145"/>
      <c r="D46" s="20"/>
      <c r="E46" s="149"/>
      <c r="F46" s="149"/>
      <c r="G46" s="149"/>
      <c r="H46" s="149"/>
      <c r="I46" s="150"/>
      <c r="J46" s="38"/>
      <c r="K46" s="38"/>
      <c r="L46" s="38"/>
      <c r="M46" s="38"/>
      <c r="N46" s="38"/>
    </row>
    <row r="47" spans="1:14" s="16" customFormat="1" ht="18.75" customHeight="1">
      <c r="A47" s="88"/>
      <c r="B47" s="20"/>
      <c r="C47" s="145"/>
      <c r="D47" s="20"/>
      <c r="E47" s="149"/>
      <c r="F47" s="149"/>
      <c r="G47" s="149"/>
      <c r="H47" s="149"/>
      <c r="I47" s="150"/>
      <c r="J47" s="38"/>
      <c r="K47" s="38"/>
      <c r="L47" s="38"/>
      <c r="M47" s="38"/>
      <c r="N47" s="38"/>
    </row>
    <row r="48" spans="1:14" s="16" customFormat="1" ht="18.75" customHeight="1">
      <c r="A48" s="88"/>
      <c r="B48" s="20"/>
      <c r="C48" s="145"/>
      <c r="D48" s="20"/>
      <c r="E48" s="149"/>
      <c r="F48" s="149"/>
      <c r="G48" s="149"/>
      <c r="H48" s="149"/>
      <c r="I48" s="150"/>
      <c r="J48" s="38"/>
      <c r="K48" s="38"/>
      <c r="L48" s="38"/>
      <c r="M48" s="38"/>
      <c r="N48" s="38"/>
    </row>
    <row r="49" spans="1:14" s="16" customFormat="1" ht="18.75" customHeight="1">
      <c r="A49" s="88"/>
      <c r="B49" s="20"/>
      <c r="C49" s="145"/>
      <c r="D49" s="20"/>
      <c r="E49" s="149"/>
      <c r="F49" s="149"/>
      <c r="G49" s="149"/>
      <c r="H49" s="149"/>
      <c r="I49" s="150"/>
      <c r="J49" s="38"/>
      <c r="K49" s="38"/>
      <c r="L49" s="38"/>
      <c r="M49" s="38"/>
      <c r="N49" s="38"/>
    </row>
    <row r="50" spans="1:14" s="16" customFormat="1" ht="16.5" customHeight="1">
      <c r="A50" s="88"/>
      <c r="B50" s="20"/>
      <c r="C50" s="145"/>
      <c r="D50" s="20"/>
      <c r="E50" s="149"/>
      <c r="F50" s="149"/>
      <c r="G50" s="149"/>
      <c r="H50" s="149"/>
      <c r="I50" s="150"/>
      <c r="J50" s="38"/>
      <c r="K50" s="38"/>
      <c r="L50" s="38"/>
      <c r="M50" s="38"/>
      <c r="N50" s="38"/>
    </row>
    <row r="51" spans="1:14" ht="15.75">
      <c r="A51" s="45"/>
      <c r="B51" s="45"/>
      <c r="C51" s="45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</row>
    <row r="52" spans="1:14" ht="15.75">
      <c r="A52" s="45"/>
      <c r="B52" s="45"/>
      <c r="C52" s="55"/>
      <c r="D52" s="62"/>
      <c r="E52" s="62"/>
      <c r="F52" s="62"/>
      <c r="G52" s="46"/>
      <c r="H52" s="62"/>
      <c r="I52" s="62"/>
      <c r="J52" s="46"/>
      <c r="K52" s="62"/>
      <c r="L52" s="62"/>
      <c r="M52" s="46"/>
      <c r="N52" s="46"/>
    </row>
    <row r="53" spans="1:14" ht="15.75">
      <c r="A53" s="45"/>
      <c r="B53" s="45"/>
      <c r="C53" s="61"/>
      <c r="D53" s="355"/>
      <c r="E53" s="355"/>
      <c r="F53" s="355"/>
      <c r="G53" s="46"/>
      <c r="H53" s="355"/>
      <c r="I53" s="355"/>
      <c r="J53" s="46"/>
      <c r="K53" s="355"/>
      <c r="L53" s="355"/>
      <c r="M53" s="46"/>
      <c r="N53" s="46"/>
    </row>
    <row r="54" spans="1:14">
      <c r="A54" s="5"/>
      <c r="B54" s="5"/>
      <c r="C54" s="5"/>
    </row>
    <row r="55" spans="1:14" ht="15">
      <c r="A55" s="351"/>
      <c r="B55" s="351"/>
      <c r="C55" s="351"/>
      <c r="D55" s="351"/>
      <c r="E55" s="351"/>
      <c r="F55" s="351"/>
      <c r="G55" s="351"/>
      <c r="H55" s="351"/>
      <c r="I55" s="351"/>
      <c r="J55" s="351"/>
      <c r="K55" s="351"/>
      <c r="L55" s="351"/>
      <c r="M55" s="351"/>
      <c r="N55" s="351"/>
    </row>
  </sheetData>
  <mergeCells count="12">
    <mergeCell ref="A4:N4"/>
    <mergeCell ref="A3:N3"/>
    <mergeCell ref="D5:D6"/>
    <mergeCell ref="A5:A6"/>
    <mergeCell ref="A55:N55"/>
    <mergeCell ref="N5:N6"/>
    <mergeCell ref="G5:H5"/>
    <mergeCell ref="D53:F53"/>
    <mergeCell ref="H53:I53"/>
    <mergeCell ref="K53:L53"/>
    <mergeCell ref="C5:C6"/>
    <mergeCell ref="B5:B6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48" firstPageNumber="163" fitToHeight="0" orientation="landscape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251"/>
  <sheetViews>
    <sheetView view="pageBreakPreview" zoomScale="85" zoomScaleSheetLayoutView="85" workbookViewId="0">
      <selection activeCell="F91" sqref="F91"/>
    </sheetView>
  </sheetViews>
  <sheetFormatPr defaultRowHeight="12.75"/>
  <cols>
    <col min="1" max="1" width="27.85546875" customWidth="1"/>
    <col min="2" max="2" width="62.7109375" customWidth="1"/>
    <col min="3" max="3" width="24.140625" customWidth="1"/>
    <col min="4" max="4" width="25.140625" customWidth="1"/>
    <col min="5" max="5" width="22.85546875" customWidth="1"/>
    <col min="6" max="6" width="31.140625" customWidth="1"/>
  </cols>
  <sheetData>
    <row r="1" spans="1:6" ht="15.75">
      <c r="B1" s="2"/>
      <c r="C1" s="2"/>
      <c r="D1" s="2"/>
      <c r="E1" s="2"/>
      <c r="F1" s="2"/>
    </row>
    <row r="2" spans="1:6" ht="18.75">
      <c r="A2" s="37"/>
      <c r="B2" s="34"/>
      <c r="C2" s="32"/>
      <c r="D2" s="32"/>
      <c r="E2" s="32"/>
      <c r="F2" s="32" t="s">
        <v>263</v>
      </c>
    </row>
    <row r="3" spans="1:6" ht="18.75">
      <c r="A3" s="37"/>
      <c r="B3" s="35"/>
      <c r="C3" s="36"/>
      <c r="D3" s="36"/>
      <c r="E3" s="36"/>
      <c r="F3" s="36"/>
    </row>
    <row r="4" spans="1:6" s="6" customFormat="1" ht="75">
      <c r="A4" s="42" t="s">
        <v>413</v>
      </c>
      <c r="B4" s="42"/>
      <c r="C4" s="42"/>
      <c r="D4" s="42"/>
      <c r="E4" s="42"/>
      <c r="F4" s="42"/>
    </row>
    <row r="5" spans="1:6">
      <c r="A5" s="10"/>
      <c r="B5" s="12"/>
      <c r="C5" s="9"/>
      <c r="D5" s="9"/>
      <c r="E5" s="9"/>
      <c r="F5" s="9"/>
    </row>
    <row r="6" spans="1:6" ht="15.75">
      <c r="A6" s="352" t="s">
        <v>252</v>
      </c>
      <c r="B6" s="374" t="s">
        <v>31</v>
      </c>
      <c r="C6" s="326" t="s">
        <v>272</v>
      </c>
      <c r="D6" s="1" t="s">
        <v>13</v>
      </c>
      <c r="E6" s="1"/>
      <c r="F6" s="1"/>
    </row>
    <row r="7" spans="1:6" s="40" customFormat="1" ht="55.5" customHeight="1">
      <c r="A7" s="352"/>
      <c r="B7" s="374"/>
      <c r="C7" s="326"/>
      <c r="D7" s="38" t="s">
        <v>11</v>
      </c>
      <c r="E7" s="8" t="s">
        <v>12</v>
      </c>
      <c r="F7" s="8" t="s">
        <v>277</v>
      </c>
    </row>
    <row r="8" spans="1:6" s="40" customFormat="1" ht="15.75">
      <c r="A8" s="8">
        <v>1</v>
      </c>
      <c r="B8" s="63">
        <v>2</v>
      </c>
      <c r="C8" s="38">
        <v>3</v>
      </c>
      <c r="D8" s="38">
        <v>4</v>
      </c>
      <c r="E8" s="38">
        <v>5</v>
      </c>
      <c r="F8" s="38">
        <v>6</v>
      </c>
    </row>
    <row r="9" spans="1:6" s="6" customFormat="1" ht="15.75">
      <c r="A9" s="366" t="s">
        <v>30</v>
      </c>
      <c r="B9" s="368" t="s">
        <v>51</v>
      </c>
      <c r="C9" s="117" t="s">
        <v>259</v>
      </c>
      <c r="D9" s="184">
        <f>D17+D24+D31+D38+D45+D52+D59+D66+D73+D80+D87+D94+D101+D108+D115+D122+D129+D136+D143+D150+D157+D164+D171+D178+D185+D192+D199+D206+D213+D220</f>
        <v>222093.6</v>
      </c>
      <c r="E9" s="184">
        <f t="shared" ref="E9:F9" si="0">E17+E24+E31+E38+E45+E52+E59+E66+E73+E80+E87+E94+E101+E108+E115+E122+E129+E136+E143+E150+E157+E164+E171+E178+E185+E192+E199+E206+E213+E220</f>
        <v>220631.00000000003</v>
      </c>
      <c r="F9" s="184">
        <f t="shared" si="0"/>
        <v>220630.90000000002</v>
      </c>
    </row>
    <row r="10" spans="1:6" s="6" customFormat="1" ht="15.75">
      <c r="A10" s="366"/>
      <c r="B10" s="368"/>
      <c r="C10" s="27" t="s">
        <v>0</v>
      </c>
      <c r="D10" s="170">
        <f>D18+D25+D32+D39+D46+D53+D60+D67+D74+D81+D88+D95+D102+D109+D116+D123+D130+D137+D144+D151+D158+D165+D172+D179+D186+D193+D200+D214+D221</f>
        <v>12332.6</v>
      </c>
      <c r="E10" s="170">
        <f t="shared" ref="E10:F10" si="1">E18+E25+E32+E39+E46+E53+E60+E67+E74+E81+E88+E95+E102+E109+E116+E123+E130+E137+E144+E151+E158+E165+E172+E179+E186+E193+E200+E214+E221</f>
        <v>12332.6</v>
      </c>
      <c r="F10" s="170">
        <f t="shared" si="1"/>
        <v>12332.6</v>
      </c>
    </row>
    <row r="11" spans="1:6" ht="15.75">
      <c r="A11" s="366"/>
      <c r="B11" s="368"/>
      <c r="C11" s="28" t="s">
        <v>257</v>
      </c>
      <c r="D11" s="170">
        <f>D19+D26+D33+D40+D47+D54+D61+D68+D75+D82+D89+D96+D103+D110+D117+D124+D131+D138+D145+D152+D159+D166+D173+D180+D187+D194+D201+D208+D215</f>
        <v>33319.699999999997</v>
      </c>
      <c r="E11" s="170">
        <f t="shared" ref="D11:F12" si="2">E19+E26+E33+E40+E47+E54+E61+E68+E75+E82+E89+E96+E103+E110+E117+E124+E131+E138+E145+E152+E159+E166+E173+E180+E187+E194+E201+E208+E215</f>
        <v>31857</v>
      </c>
      <c r="F11" s="170">
        <f t="shared" si="2"/>
        <v>31857</v>
      </c>
    </row>
    <row r="12" spans="1:6" ht="15.75">
      <c r="A12" s="366"/>
      <c r="B12" s="368"/>
      <c r="C12" s="28" t="s">
        <v>42</v>
      </c>
      <c r="D12" s="170">
        <f t="shared" si="2"/>
        <v>79795.799999999988</v>
      </c>
      <c r="E12" s="170">
        <f t="shared" si="2"/>
        <v>79795.899999999994</v>
      </c>
      <c r="F12" s="170">
        <f t="shared" si="2"/>
        <v>79795.799999999988</v>
      </c>
    </row>
    <row r="13" spans="1:6" s="6" customFormat="1" ht="38.25">
      <c r="A13" s="366"/>
      <c r="B13" s="368"/>
      <c r="C13" s="29" t="s">
        <v>275</v>
      </c>
      <c r="D13" s="170">
        <f t="shared" ref="D13:F15" si="3">D21+D28+D35+D42+D49+D56+D63+D70+D77+D84+D91+D98+D105+D112+D119+D126+D133+D140+D147+D154+D161+D168+D175+D182+D189+D196+D203+D210+D217</f>
        <v>0</v>
      </c>
      <c r="E13" s="170">
        <f t="shared" si="3"/>
        <v>0</v>
      </c>
      <c r="F13" s="170">
        <f t="shared" si="3"/>
        <v>0</v>
      </c>
    </row>
    <row r="14" spans="1:6" s="6" customFormat="1" ht="15.75">
      <c r="A14" s="366"/>
      <c r="B14" s="368"/>
      <c r="C14" s="28" t="s">
        <v>1</v>
      </c>
      <c r="D14" s="170">
        <f t="shared" si="3"/>
        <v>0</v>
      </c>
      <c r="E14" s="170">
        <f t="shared" si="3"/>
        <v>0</v>
      </c>
      <c r="F14" s="170">
        <f t="shared" si="3"/>
        <v>0</v>
      </c>
    </row>
    <row r="15" spans="1:6" s="6" customFormat="1" ht="15.75">
      <c r="A15" s="367"/>
      <c r="B15" s="369"/>
      <c r="C15" s="28" t="s">
        <v>2</v>
      </c>
      <c r="D15" s="170">
        <f t="shared" si="3"/>
        <v>96645.5</v>
      </c>
      <c r="E15" s="170">
        <f t="shared" si="3"/>
        <v>96645.5</v>
      </c>
      <c r="F15" s="170">
        <f t="shared" si="3"/>
        <v>96645.5</v>
      </c>
    </row>
    <row r="16" spans="1:6" s="6" customFormat="1" ht="15.75">
      <c r="A16" s="102" t="s">
        <v>238</v>
      </c>
      <c r="B16" s="66"/>
      <c r="C16" s="28"/>
      <c r="D16" s="15"/>
      <c r="E16" s="15"/>
      <c r="F16" s="15"/>
    </row>
    <row r="17" spans="1:6" s="6" customFormat="1" ht="15.75">
      <c r="A17" s="274" t="s">
        <v>15</v>
      </c>
      <c r="B17" s="370" t="s">
        <v>52</v>
      </c>
      <c r="C17" s="117" t="s">
        <v>259</v>
      </c>
      <c r="D17" s="171">
        <f>SUM(D18:D23)</f>
        <v>0</v>
      </c>
      <c r="E17" s="171">
        <f>SUM(E18:E23)</f>
        <v>0</v>
      </c>
      <c r="F17" s="171">
        <f>SUM(F18:F23)</f>
        <v>0</v>
      </c>
    </row>
    <row r="18" spans="1:6" ht="15.75">
      <c r="A18" s="275"/>
      <c r="B18" s="358"/>
      <c r="C18" s="27" t="s">
        <v>0</v>
      </c>
      <c r="D18" s="15"/>
      <c r="E18" s="15"/>
      <c r="F18" s="15"/>
    </row>
    <row r="19" spans="1:6" ht="15.75">
      <c r="A19" s="275"/>
      <c r="B19" s="358"/>
      <c r="C19" s="28" t="s">
        <v>257</v>
      </c>
      <c r="D19" s="15"/>
      <c r="E19" s="15"/>
      <c r="F19" s="15"/>
    </row>
    <row r="20" spans="1:6" ht="15.75">
      <c r="A20" s="275"/>
      <c r="B20" s="358"/>
      <c r="C20" s="28" t="s">
        <v>42</v>
      </c>
      <c r="D20" s="119">
        <v>0</v>
      </c>
      <c r="E20" s="119">
        <v>0</v>
      </c>
      <c r="F20" s="119">
        <v>0</v>
      </c>
    </row>
    <row r="21" spans="1:6" ht="38.25">
      <c r="A21" s="275"/>
      <c r="B21" s="358"/>
      <c r="C21" s="29" t="s">
        <v>275</v>
      </c>
      <c r="D21" s="15"/>
      <c r="E21" s="15"/>
      <c r="F21" s="15"/>
    </row>
    <row r="22" spans="1:6" ht="15.75">
      <c r="A22" s="275"/>
      <c r="B22" s="358"/>
      <c r="C22" s="28" t="s">
        <v>258</v>
      </c>
      <c r="D22" s="15"/>
      <c r="E22" s="15"/>
      <c r="F22" s="15"/>
    </row>
    <row r="23" spans="1:6" ht="15.75">
      <c r="A23" s="276"/>
      <c r="B23" s="359"/>
      <c r="C23" s="28" t="s">
        <v>2</v>
      </c>
      <c r="D23" s="15"/>
      <c r="E23" s="15"/>
      <c r="F23" s="15"/>
    </row>
    <row r="24" spans="1:6" ht="15.75" customHeight="1">
      <c r="A24" s="274" t="s">
        <v>16</v>
      </c>
      <c r="B24" s="357" t="s">
        <v>53</v>
      </c>
      <c r="C24" s="117" t="s">
        <v>259</v>
      </c>
      <c r="D24" s="171">
        <f>D25+D26+D27+D28+D29+D30</f>
        <v>1502.7</v>
      </c>
      <c r="E24" s="171">
        <f>E25+E26+E27+E28+E29+E30</f>
        <v>1502.7</v>
      </c>
      <c r="F24" s="171">
        <f>F25+F26+F27+F28+F29+F30</f>
        <v>1502.7</v>
      </c>
    </row>
    <row r="25" spans="1:6" ht="15.75">
      <c r="A25" s="275"/>
      <c r="B25" s="358"/>
      <c r="C25" s="27" t="s">
        <v>0</v>
      </c>
      <c r="D25" s="15"/>
      <c r="E25" s="15"/>
      <c r="F25" s="15"/>
    </row>
    <row r="26" spans="1:6" ht="15.75">
      <c r="A26" s="275"/>
      <c r="B26" s="358"/>
      <c r="C26" s="28" t="s">
        <v>257</v>
      </c>
      <c r="D26" s="15"/>
      <c r="E26" s="15"/>
      <c r="F26" s="15"/>
    </row>
    <row r="27" spans="1:6" ht="15.75">
      <c r="A27" s="275"/>
      <c r="B27" s="358"/>
      <c r="C27" s="28" t="s">
        <v>42</v>
      </c>
      <c r="D27" s="15" t="s">
        <v>414</v>
      </c>
      <c r="E27" s="15" t="s">
        <v>414</v>
      </c>
      <c r="F27" s="15" t="s">
        <v>414</v>
      </c>
    </row>
    <row r="28" spans="1:6" ht="38.25">
      <c r="A28" s="275"/>
      <c r="B28" s="358"/>
      <c r="C28" s="29" t="s">
        <v>275</v>
      </c>
      <c r="D28" s="15"/>
      <c r="E28" s="15"/>
      <c r="F28" s="15"/>
    </row>
    <row r="29" spans="1:6" ht="15.75">
      <c r="A29" s="275"/>
      <c r="B29" s="358"/>
      <c r="C29" s="28" t="s">
        <v>258</v>
      </c>
      <c r="D29" s="15"/>
      <c r="E29" s="15"/>
      <c r="F29" s="15"/>
    </row>
    <row r="30" spans="1:6" ht="15.75">
      <c r="A30" s="276"/>
      <c r="B30" s="359"/>
      <c r="C30" s="28" t="s">
        <v>2</v>
      </c>
      <c r="D30" s="15"/>
      <c r="E30" s="15"/>
      <c r="F30" s="15"/>
    </row>
    <row r="31" spans="1:6" ht="15.75">
      <c r="A31" s="274" t="s">
        <v>161</v>
      </c>
      <c r="B31" s="357" t="s">
        <v>81</v>
      </c>
      <c r="C31" s="117" t="s">
        <v>259</v>
      </c>
      <c r="D31" s="172">
        <f>D32+D33+D34+D35+D36+D37</f>
        <v>0</v>
      </c>
      <c r="E31" s="172">
        <f>E32+E33+E34+E35+E36+E37</f>
        <v>0</v>
      </c>
      <c r="F31" s="172">
        <f>F32+F33+F34+F35+F36+F37</f>
        <v>0</v>
      </c>
    </row>
    <row r="32" spans="1:6" ht="15.75">
      <c r="A32" s="275"/>
      <c r="B32" s="360"/>
      <c r="C32" s="27" t="s">
        <v>0</v>
      </c>
      <c r="D32" s="15"/>
      <c r="E32" s="15"/>
      <c r="F32" s="15"/>
    </row>
    <row r="33" spans="1:6" ht="15.75">
      <c r="A33" s="275"/>
      <c r="B33" s="360"/>
      <c r="C33" s="28" t="s">
        <v>257</v>
      </c>
      <c r="D33" s="15" t="s">
        <v>384</v>
      </c>
      <c r="E33" s="15" t="s">
        <v>384</v>
      </c>
      <c r="F33" s="15" t="s">
        <v>384</v>
      </c>
    </row>
    <row r="34" spans="1:6" ht="15.75">
      <c r="A34" s="275"/>
      <c r="B34" s="360"/>
      <c r="C34" s="28" t="s">
        <v>42</v>
      </c>
      <c r="D34" s="15"/>
      <c r="E34" s="15"/>
      <c r="F34" s="15"/>
    </row>
    <row r="35" spans="1:6" ht="38.25">
      <c r="A35" s="275"/>
      <c r="B35" s="360"/>
      <c r="C35" s="29" t="s">
        <v>275</v>
      </c>
      <c r="D35" s="15"/>
      <c r="E35" s="15"/>
      <c r="F35" s="15"/>
    </row>
    <row r="36" spans="1:6" ht="15.75">
      <c r="A36" s="275"/>
      <c r="B36" s="360"/>
      <c r="C36" s="28" t="s">
        <v>258</v>
      </c>
      <c r="D36" s="15"/>
      <c r="E36" s="15"/>
      <c r="F36" s="15"/>
    </row>
    <row r="37" spans="1:6" ht="15.75">
      <c r="A37" s="276"/>
      <c r="B37" s="362"/>
      <c r="C37" s="28" t="s">
        <v>2</v>
      </c>
      <c r="D37" s="15"/>
      <c r="E37" s="15"/>
      <c r="F37" s="15"/>
    </row>
    <row r="38" spans="1:6" ht="15.75">
      <c r="A38" s="274" t="s">
        <v>54</v>
      </c>
      <c r="B38" s="357" t="s">
        <v>55</v>
      </c>
      <c r="C38" s="117" t="s">
        <v>259</v>
      </c>
      <c r="D38" s="171">
        <f>D39+D40+D41+D42+D43+D44</f>
        <v>358</v>
      </c>
      <c r="E38" s="171">
        <f>E39+E40+E41+E42+E43+E44</f>
        <v>358</v>
      </c>
      <c r="F38" s="171">
        <f>F39+F40+F41+F42+F43+F44</f>
        <v>358</v>
      </c>
    </row>
    <row r="39" spans="1:6" ht="15.75" customHeight="1">
      <c r="A39" s="275"/>
      <c r="B39" s="360"/>
      <c r="C39" s="27" t="s">
        <v>0</v>
      </c>
      <c r="D39" s="15"/>
      <c r="E39" s="15"/>
      <c r="F39" s="15"/>
    </row>
    <row r="40" spans="1:6" ht="15.75">
      <c r="A40" s="275"/>
      <c r="B40" s="360"/>
      <c r="C40" s="28" t="s">
        <v>257</v>
      </c>
      <c r="D40" s="15" t="s">
        <v>415</v>
      </c>
      <c r="E40" s="15" t="s">
        <v>415</v>
      </c>
      <c r="F40" s="15" t="s">
        <v>415</v>
      </c>
    </row>
    <row r="41" spans="1:6" ht="15.75">
      <c r="A41" s="275"/>
      <c r="B41" s="360"/>
      <c r="C41" s="28" t="s">
        <v>42</v>
      </c>
      <c r="D41" s="15"/>
      <c r="E41" s="15"/>
      <c r="F41" s="15"/>
    </row>
    <row r="42" spans="1:6" ht="38.25">
      <c r="A42" s="275"/>
      <c r="B42" s="360"/>
      <c r="C42" s="29" t="s">
        <v>275</v>
      </c>
      <c r="D42" s="15"/>
      <c r="E42" s="15"/>
      <c r="F42" s="15"/>
    </row>
    <row r="43" spans="1:6" ht="15.75">
      <c r="A43" s="275"/>
      <c r="B43" s="360"/>
      <c r="C43" s="28" t="s">
        <v>258</v>
      </c>
      <c r="D43" s="15"/>
      <c r="E43" s="15"/>
      <c r="F43" s="15"/>
    </row>
    <row r="44" spans="1:6" ht="15.75">
      <c r="A44" s="276"/>
      <c r="B44" s="362"/>
      <c r="C44" s="28" t="s">
        <v>2</v>
      </c>
      <c r="D44" s="15"/>
      <c r="E44" s="15"/>
      <c r="F44" s="15"/>
    </row>
    <row r="45" spans="1:6" ht="15.75">
      <c r="A45" s="274" t="s">
        <v>56</v>
      </c>
      <c r="B45" s="357" t="s">
        <v>57</v>
      </c>
      <c r="C45" s="117" t="s">
        <v>259</v>
      </c>
      <c r="D45" s="171">
        <f>D46+D47+D48+D49+D50+D51</f>
        <v>484</v>
      </c>
      <c r="E45" s="171">
        <f>E46+E47+E48+E49+E50+E51</f>
        <v>484</v>
      </c>
      <c r="F45" s="171">
        <f>F46+F47+F48+F49+F50+F51</f>
        <v>484</v>
      </c>
    </row>
    <row r="46" spans="1:6" ht="15.75">
      <c r="A46" s="275"/>
      <c r="B46" s="358"/>
      <c r="C46" s="27" t="s">
        <v>0</v>
      </c>
      <c r="D46" s="15"/>
      <c r="E46" s="15"/>
      <c r="F46" s="15"/>
    </row>
    <row r="47" spans="1:6" ht="15.75">
      <c r="A47" s="275"/>
      <c r="B47" s="358"/>
      <c r="C47" s="28" t="s">
        <v>257</v>
      </c>
      <c r="D47" s="119">
        <v>484</v>
      </c>
      <c r="E47" s="119">
        <v>484</v>
      </c>
      <c r="F47" s="119">
        <v>484</v>
      </c>
    </row>
    <row r="48" spans="1:6" ht="15.75">
      <c r="A48" s="275"/>
      <c r="B48" s="358"/>
      <c r="C48" s="28" t="s">
        <v>42</v>
      </c>
      <c r="D48" s="15"/>
      <c r="E48" s="15"/>
      <c r="F48" s="15"/>
    </row>
    <row r="49" spans="1:6" ht="38.25">
      <c r="A49" s="275"/>
      <c r="B49" s="358"/>
      <c r="C49" s="29" t="s">
        <v>275</v>
      </c>
      <c r="D49" s="15"/>
      <c r="E49" s="15"/>
      <c r="F49" s="15"/>
    </row>
    <row r="50" spans="1:6" ht="15.75">
      <c r="A50" s="275"/>
      <c r="B50" s="358"/>
      <c r="C50" s="28" t="s">
        <v>258</v>
      </c>
      <c r="D50" s="15"/>
      <c r="E50" s="15"/>
      <c r="F50" s="15"/>
    </row>
    <row r="51" spans="1:6" ht="15.75">
      <c r="A51" s="276"/>
      <c r="B51" s="359"/>
      <c r="C51" s="28" t="s">
        <v>2</v>
      </c>
      <c r="D51" s="15"/>
      <c r="E51" s="15"/>
      <c r="F51" s="15"/>
    </row>
    <row r="52" spans="1:6" ht="15.75" customHeight="1">
      <c r="A52" s="274" t="s">
        <v>61</v>
      </c>
      <c r="B52" s="361" t="s">
        <v>62</v>
      </c>
      <c r="C52" s="117" t="s">
        <v>259</v>
      </c>
      <c r="D52" s="171">
        <f>D53+D54+D55+D56+D57+D58</f>
        <v>292.2</v>
      </c>
      <c r="E52" s="171">
        <f>E53+E54+E55+E56+E57+E58</f>
        <v>292.2</v>
      </c>
      <c r="F52" s="171">
        <f>F53+F54+F55+F56+F57+F58</f>
        <v>292.2</v>
      </c>
    </row>
    <row r="53" spans="1:6" ht="15.75">
      <c r="A53" s="275"/>
      <c r="B53" s="361"/>
      <c r="C53" s="27" t="s">
        <v>0</v>
      </c>
      <c r="D53" s="15"/>
      <c r="E53" s="15"/>
      <c r="F53" s="15"/>
    </row>
    <row r="54" spans="1:6" ht="15.75">
      <c r="A54" s="275"/>
      <c r="B54" s="361"/>
      <c r="C54" s="28" t="s">
        <v>257</v>
      </c>
      <c r="D54" s="15" t="s">
        <v>416</v>
      </c>
      <c r="E54" s="15" t="s">
        <v>416</v>
      </c>
      <c r="F54" s="15" t="s">
        <v>416</v>
      </c>
    </row>
    <row r="55" spans="1:6" ht="15.75">
      <c r="A55" s="275"/>
      <c r="B55" s="361"/>
      <c r="C55" s="28" t="s">
        <v>42</v>
      </c>
      <c r="D55" s="15"/>
      <c r="E55" s="15"/>
      <c r="F55" s="15"/>
    </row>
    <row r="56" spans="1:6" ht="38.25">
      <c r="A56" s="275"/>
      <c r="B56" s="361"/>
      <c r="C56" s="29" t="s">
        <v>275</v>
      </c>
      <c r="D56" s="15"/>
      <c r="E56" s="15"/>
      <c r="F56" s="15"/>
    </row>
    <row r="57" spans="1:6" ht="15.75">
      <c r="A57" s="275"/>
      <c r="B57" s="361"/>
      <c r="C57" s="28" t="s">
        <v>258</v>
      </c>
      <c r="D57" s="15"/>
      <c r="E57" s="15"/>
      <c r="F57" s="15"/>
    </row>
    <row r="58" spans="1:6" ht="15.75">
      <c r="A58" s="276"/>
      <c r="B58" s="361"/>
      <c r="C58" s="28" t="s">
        <v>2</v>
      </c>
      <c r="D58" s="15"/>
      <c r="E58" s="15"/>
      <c r="F58" s="15"/>
    </row>
    <row r="59" spans="1:6" ht="15.75" customHeight="1">
      <c r="A59" s="274" t="s">
        <v>165</v>
      </c>
      <c r="B59" s="361" t="s">
        <v>70</v>
      </c>
      <c r="C59" s="117" t="s">
        <v>259</v>
      </c>
      <c r="D59" s="171">
        <f>D60+D61+D62+D63+D64+D65</f>
        <v>1590</v>
      </c>
      <c r="E59" s="171">
        <f>E60+E61+E62+E63+E64+E65</f>
        <v>1590</v>
      </c>
      <c r="F59" s="171">
        <f>F60+F61+F62+F63+F64+F65</f>
        <v>1590</v>
      </c>
    </row>
    <row r="60" spans="1:6" ht="15.75">
      <c r="A60" s="275"/>
      <c r="B60" s="361"/>
      <c r="C60" s="27" t="s">
        <v>0</v>
      </c>
      <c r="D60" s="15"/>
      <c r="E60" s="15"/>
      <c r="F60" s="15"/>
    </row>
    <row r="61" spans="1:6" ht="15.75">
      <c r="A61" s="275"/>
      <c r="B61" s="361"/>
      <c r="C61" s="28" t="s">
        <v>257</v>
      </c>
      <c r="D61" s="15" t="s">
        <v>382</v>
      </c>
      <c r="E61" s="15" t="s">
        <v>382</v>
      </c>
      <c r="F61" s="15" t="s">
        <v>382</v>
      </c>
    </row>
    <row r="62" spans="1:6" ht="15.75">
      <c r="A62" s="275"/>
      <c r="B62" s="361"/>
      <c r="C62" s="28" t="s">
        <v>42</v>
      </c>
      <c r="D62" s="15" t="s">
        <v>417</v>
      </c>
      <c r="E62" s="15" t="s">
        <v>417</v>
      </c>
      <c r="F62" s="15" t="s">
        <v>417</v>
      </c>
    </row>
    <row r="63" spans="1:6" ht="38.25">
      <c r="A63" s="275"/>
      <c r="B63" s="361"/>
      <c r="C63" s="29" t="s">
        <v>275</v>
      </c>
      <c r="D63" s="15"/>
      <c r="E63" s="15"/>
      <c r="F63" s="15"/>
    </row>
    <row r="64" spans="1:6" ht="15.75">
      <c r="A64" s="275"/>
      <c r="B64" s="361"/>
      <c r="C64" s="28" t="s">
        <v>258</v>
      </c>
      <c r="D64" s="15"/>
      <c r="E64" s="15"/>
      <c r="F64" s="15"/>
    </row>
    <row r="65" spans="1:6" ht="15.75">
      <c r="A65" s="276"/>
      <c r="B65" s="361"/>
      <c r="C65" s="28" t="s">
        <v>2</v>
      </c>
      <c r="D65" s="15"/>
      <c r="E65" s="15"/>
      <c r="F65" s="15"/>
    </row>
    <row r="66" spans="1:6" ht="15.75">
      <c r="A66" s="274" t="s">
        <v>168</v>
      </c>
      <c r="B66" s="357" t="s">
        <v>71</v>
      </c>
      <c r="C66" s="117" t="s">
        <v>259</v>
      </c>
      <c r="D66" s="171">
        <f>D67+D68+D69+D70+D71+D72</f>
        <v>435.8</v>
      </c>
      <c r="E66" s="171">
        <f>E67+E68+E69+E70+E71+E72</f>
        <v>435.8</v>
      </c>
      <c r="F66" s="171">
        <f>F67+F68+F69+F70+F71+F72</f>
        <v>435.8</v>
      </c>
    </row>
    <row r="67" spans="1:6" ht="15.75">
      <c r="A67" s="275"/>
      <c r="B67" s="360"/>
      <c r="C67" s="27" t="s">
        <v>0</v>
      </c>
      <c r="D67" s="15"/>
      <c r="E67" s="15"/>
      <c r="F67" s="15"/>
    </row>
    <row r="68" spans="1:6" ht="15.75">
      <c r="A68" s="275"/>
      <c r="B68" s="360"/>
      <c r="C68" s="28" t="s">
        <v>257</v>
      </c>
      <c r="D68" s="15"/>
      <c r="E68" s="15"/>
      <c r="F68" s="15"/>
    </row>
    <row r="69" spans="1:6" ht="15.75">
      <c r="A69" s="275"/>
      <c r="B69" s="360"/>
      <c r="C69" s="28" t="s">
        <v>42</v>
      </c>
      <c r="D69" s="15" t="s">
        <v>418</v>
      </c>
      <c r="E69" s="15" t="s">
        <v>418</v>
      </c>
      <c r="F69" s="15" t="s">
        <v>418</v>
      </c>
    </row>
    <row r="70" spans="1:6" ht="38.25">
      <c r="A70" s="275"/>
      <c r="B70" s="360"/>
      <c r="C70" s="29" t="s">
        <v>275</v>
      </c>
      <c r="D70" s="15"/>
      <c r="E70" s="15"/>
      <c r="F70" s="15"/>
    </row>
    <row r="71" spans="1:6" ht="15.75">
      <c r="A71" s="275"/>
      <c r="B71" s="360"/>
      <c r="C71" s="28" t="s">
        <v>258</v>
      </c>
      <c r="D71" s="15"/>
      <c r="E71" s="15"/>
      <c r="F71" s="15"/>
    </row>
    <row r="72" spans="1:6" ht="15.75">
      <c r="A72" s="276"/>
      <c r="B72" s="359"/>
      <c r="C72" s="28" t="s">
        <v>2</v>
      </c>
      <c r="D72" s="15"/>
      <c r="E72" s="15"/>
      <c r="F72" s="15"/>
    </row>
    <row r="73" spans="1:6" ht="15.75">
      <c r="A73" s="274" t="s">
        <v>170</v>
      </c>
      <c r="B73" s="361" t="s">
        <v>77</v>
      </c>
      <c r="C73" s="117" t="s">
        <v>259</v>
      </c>
      <c r="D73" s="171">
        <f>D74+D75+D76+D77+D78+D79</f>
        <v>0</v>
      </c>
      <c r="E73" s="120">
        <f>E74+E75+E76+E77+E78+E79</f>
        <v>0</v>
      </c>
      <c r="F73" s="120">
        <f>F74+F75+F76+F77+F78+F79</f>
        <v>0</v>
      </c>
    </row>
    <row r="74" spans="1:6" ht="15.75">
      <c r="A74" s="275"/>
      <c r="B74" s="361"/>
      <c r="C74" s="27" t="s">
        <v>0</v>
      </c>
      <c r="D74" s="15"/>
      <c r="E74" s="15"/>
      <c r="F74" s="15"/>
    </row>
    <row r="75" spans="1:6" ht="15.75">
      <c r="A75" s="275"/>
      <c r="B75" s="361"/>
      <c r="C75" s="28" t="s">
        <v>257</v>
      </c>
      <c r="D75" s="15"/>
      <c r="E75" s="15"/>
      <c r="F75" s="15"/>
    </row>
    <row r="76" spans="1:6" ht="15.75">
      <c r="A76" s="275"/>
      <c r="B76" s="361"/>
      <c r="C76" s="28" t="s">
        <v>42</v>
      </c>
      <c r="D76" s="15"/>
      <c r="E76" s="15"/>
      <c r="F76" s="15"/>
    </row>
    <row r="77" spans="1:6" ht="38.25">
      <c r="A77" s="275"/>
      <c r="B77" s="361"/>
      <c r="C77" s="29" t="s">
        <v>275</v>
      </c>
      <c r="D77" s="15"/>
      <c r="E77" s="15"/>
      <c r="F77" s="15"/>
    </row>
    <row r="78" spans="1:6" ht="15.75">
      <c r="A78" s="275"/>
      <c r="B78" s="361"/>
      <c r="C78" s="28" t="s">
        <v>258</v>
      </c>
      <c r="D78" s="15"/>
      <c r="E78" s="15"/>
      <c r="F78" s="15"/>
    </row>
    <row r="79" spans="1:6" ht="15.75">
      <c r="A79" s="276"/>
      <c r="B79" s="361"/>
      <c r="C79" s="28" t="s">
        <v>2</v>
      </c>
      <c r="D79" s="15"/>
      <c r="E79" s="15"/>
      <c r="F79" s="15"/>
    </row>
    <row r="80" spans="1:6" ht="15.75">
      <c r="A80" s="274" t="s">
        <v>78</v>
      </c>
      <c r="B80" s="357" t="s">
        <v>65</v>
      </c>
      <c r="C80" s="117" t="s">
        <v>259</v>
      </c>
      <c r="D80" s="171">
        <f>D81+D82+D83+D84+D86</f>
        <v>127935.5</v>
      </c>
      <c r="E80" s="171">
        <f>E81+E82+E83+E84+E86</f>
        <v>127935.5</v>
      </c>
      <c r="F80" s="171">
        <f>F81+F82+F83+F84+F86</f>
        <v>127935.5</v>
      </c>
    </row>
    <row r="81" spans="1:6" ht="15.75">
      <c r="A81" s="275"/>
      <c r="B81" s="360"/>
      <c r="C81" s="27" t="s">
        <v>0</v>
      </c>
      <c r="D81" s="15" t="s">
        <v>421</v>
      </c>
      <c r="E81" s="15" t="s">
        <v>421</v>
      </c>
      <c r="F81" s="15" t="s">
        <v>421</v>
      </c>
    </row>
    <row r="82" spans="1:6" ht="15.75">
      <c r="A82" s="275"/>
      <c r="B82" s="360"/>
      <c r="C82" s="28" t="s">
        <v>257</v>
      </c>
      <c r="D82" s="15" t="s">
        <v>420</v>
      </c>
      <c r="E82" s="15" t="s">
        <v>420</v>
      </c>
      <c r="F82" s="15" t="s">
        <v>420</v>
      </c>
    </row>
    <row r="83" spans="1:6" ht="15.75">
      <c r="A83" s="275"/>
      <c r="B83" s="360"/>
      <c r="C83" s="28" t="s">
        <v>42</v>
      </c>
      <c r="D83" s="15" t="s">
        <v>419</v>
      </c>
      <c r="E83" s="15" t="s">
        <v>419</v>
      </c>
      <c r="F83" s="15" t="s">
        <v>419</v>
      </c>
    </row>
    <row r="84" spans="1:6" ht="38.25">
      <c r="A84" s="275"/>
      <c r="B84" s="360"/>
      <c r="C84" s="29" t="s">
        <v>275</v>
      </c>
      <c r="D84" s="15"/>
      <c r="E84" s="15"/>
      <c r="F84" s="15"/>
    </row>
    <row r="85" spans="1:6" ht="15.75">
      <c r="A85" s="275"/>
      <c r="B85" s="360"/>
      <c r="C85" s="28" t="s">
        <v>258</v>
      </c>
      <c r="D85" s="15"/>
      <c r="E85" s="15"/>
      <c r="F85" s="15"/>
    </row>
    <row r="86" spans="1:6" ht="15.75">
      <c r="A86" s="276"/>
      <c r="B86" s="362"/>
      <c r="C86" s="28" t="s">
        <v>2</v>
      </c>
      <c r="D86" s="15" t="s">
        <v>422</v>
      </c>
      <c r="E86" s="15" t="s">
        <v>422</v>
      </c>
      <c r="F86" s="15" t="s">
        <v>422</v>
      </c>
    </row>
    <row r="87" spans="1:6" ht="15.75" customHeight="1">
      <c r="A87" s="274" t="s">
        <v>80</v>
      </c>
      <c r="B87" s="371" t="s">
        <v>82</v>
      </c>
      <c r="C87" s="117" t="s">
        <v>259</v>
      </c>
      <c r="D87" s="171">
        <f>D88+D89+D90+D91+D92+D93</f>
        <v>32463.5</v>
      </c>
      <c r="E87" s="171">
        <f>E88+E89+E90+E91+E92+E93</f>
        <v>32463.599999999999</v>
      </c>
      <c r="F87" s="171">
        <f>F88+F89+F90+F91+F92+F93</f>
        <v>32463.5</v>
      </c>
    </row>
    <row r="88" spans="1:6" ht="15.75">
      <c r="A88" s="275"/>
      <c r="B88" s="372"/>
      <c r="C88" s="27" t="s">
        <v>0</v>
      </c>
      <c r="D88" s="15"/>
      <c r="E88" s="15"/>
      <c r="F88" s="15"/>
    </row>
    <row r="89" spans="1:6" ht="15.75">
      <c r="A89" s="275"/>
      <c r="B89" s="372"/>
      <c r="C89" s="28" t="s">
        <v>257</v>
      </c>
      <c r="D89" s="15"/>
      <c r="E89" s="15"/>
      <c r="F89" s="15"/>
    </row>
    <row r="90" spans="1:6" ht="15.75">
      <c r="A90" s="275"/>
      <c r="B90" s="372"/>
      <c r="C90" s="28" t="s">
        <v>42</v>
      </c>
      <c r="D90" s="15" t="s">
        <v>423</v>
      </c>
      <c r="E90" s="15" t="s">
        <v>431</v>
      </c>
      <c r="F90" s="15" t="s">
        <v>423</v>
      </c>
    </row>
    <row r="91" spans="1:6" ht="38.25">
      <c r="A91" s="275"/>
      <c r="B91" s="372"/>
      <c r="C91" s="29" t="s">
        <v>275</v>
      </c>
      <c r="D91" s="15"/>
      <c r="E91" s="15"/>
      <c r="F91" s="15"/>
    </row>
    <row r="92" spans="1:6" ht="15.75">
      <c r="A92" s="275"/>
      <c r="B92" s="372"/>
      <c r="C92" s="28" t="s">
        <v>258</v>
      </c>
      <c r="D92" s="15"/>
      <c r="E92" s="15"/>
      <c r="F92" s="15"/>
    </row>
    <row r="93" spans="1:6" ht="15.75">
      <c r="A93" s="276"/>
      <c r="B93" s="373"/>
      <c r="C93" s="28" t="s">
        <v>2</v>
      </c>
      <c r="D93" s="15"/>
      <c r="E93" s="15"/>
      <c r="F93" s="15"/>
    </row>
    <row r="94" spans="1:6" ht="15.75">
      <c r="A94" s="274" t="s">
        <v>208</v>
      </c>
      <c r="B94" s="371" t="s">
        <v>85</v>
      </c>
      <c r="C94" s="117" t="s">
        <v>259</v>
      </c>
      <c r="D94" s="171">
        <f>D95+D96+D97+D98+D99+D100</f>
        <v>26000.400000000001</v>
      </c>
      <c r="E94" s="171">
        <f>E95+E96+E97+E98+E99+E100</f>
        <v>24537.7</v>
      </c>
      <c r="F94" s="171">
        <f>F95+F96+F97+F98+F99+F100</f>
        <v>24537.7</v>
      </c>
    </row>
    <row r="95" spans="1:6" ht="15.75">
      <c r="A95" s="275"/>
      <c r="B95" s="286"/>
      <c r="C95" s="27" t="s">
        <v>0</v>
      </c>
      <c r="D95" s="15"/>
      <c r="E95" s="15"/>
      <c r="F95" s="15"/>
    </row>
    <row r="96" spans="1:6" ht="15.75">
      <c r="A96" s="275"/>
      <c r="B96" s="286"/>
      <c r="C96" s="28" t="s">
        <v>257</v>
      </c>
      <c r="D96" s="15" t="s">
        <v>429</v>
      </c>
      <c r="E96" s="15" t="s">
        <v>430</v>
      </c>
      <c r="F96" s="15" t="s">
        <v>430</v>
      </c>
    </row>
    <row r="97" spans="1:6" ht="15.75">
      <c r="A97" s="275"/>
      <c r="B97" s="286"/>
      <c r="C97" s="28" t="s">
        <v>42</v>
      </c>
      <c r="D97" s="15" t="s">
        <v>428</v>
      </c>
      <c r="E97" s="15" t="s">
        <v>428</v>
      </c>
      <c r="F97" s="15" t="s">
        <v>428</v>
      </c>
    </row>
    <row r="98" spans="1:6" ht="38.25">
      <c r="A98" s="275"/>
      <c r="B98" s="286"/>
      <c r="C98" s="29" t="s">
        <v>275</v>
      </c>
      <c r="D98" s="15"/>
      <c r="E98" s="15"/>
      <c r="F98" s="15"/>
    </row>
    <row r="99" spans="1:6" ht="15.75">
      <c r="A99" s="275"/>
      <c r="B99" s="286"/>
      <c r="C99" s="28" t="s">
        <v>258</v>
      </c>
      <c r="D99" s="15"/>
      <c r="E99" s="15"/>
      <c r="F99" s="15"/>
    </row>
    <row r="100" spans="1:6" ht="15.75">
      <c r="A100" s="276"/>
      <c r="B100" s="287"/>
      <c r="C100" s="28" t="s">
        <v>2</v>
      </c>
      <c r="D100" s="15"/>
      <c r="E100" s="15"/>
      <c r="F100" s="15"/>
    </row>
    <row r="101" spans="1:6" ht="15.75" customHeight="1">
      <c r="A101" s="274" t="s">
        <v>209</v>
      </c>
      <c r="B101" s="363" t="s">
        <v>234</v>
      </c>
      <c r="C101" s="117" t="s">
        <v>259</v>
      </c>
      <c r="D101" s="171">
        <f>D102+D103+D104+D105+D106+D107</f>
        <v>3937.1</v>
      </c>
      <c r="E101" s="171">
        <f>E102+E103+E104+E105+E106+E107</f>
        <v>3937.1</v>
      </c>
      <c r="F101" s="171">
        <f>F102+F103+F104+F105+F106+F107</f>
        <v>3937.1</v>
      </c>
    </row>
    <row r="102" spans="1:6" ht="15.75">
      <c r="A102" s="275"/>
      <c r="B102" s="364"/>
      <c r="C102" s="27" t="s">
        <v>0</v>
      </c>
      <c r="D102" s="120"/>
      <c r="E102" s="120"/>
      <c r="F102" s="120"/>
    </row>
    <row r="103" spans="1:6" ht="15.75">
      <c r="A103" s="275"/>
      <c r="B103" s="364"/>
      <c r="C103" s="28" t="s">
        <v>257</v>
      </c>
      <c r="D103" s="120"/>
      <c r="E103" s="120"/>
      <c r="F103" s="120"/>
    </row>
    <row r="104" spans="1:6" ht="15.75">
      <c r="A104" s="275"/>
      <c r="B104" s="364"/>
      <c r="C104" s="28" t="s">
        <v>42</v>
      </c>
      <c r="D104" s="120">
        <v>3937.1</v>
      </c>
      <c r="E104" s="120">
        <v>3937.1</v>
      </c>
      <c r="F104" s="120">
        <v>3937.1</v>
      </c>
    </row>
    <row r="105" spans="1:6" ht="38.25">
      <c r="A105" s="275"/>
      <c r="B105" s="364"/>
      <c r="C105" s="29" t="s">
        <v>275</v>
      </c>
      <c r="D105" s="15"/>
      <c r="E105" s="15"/>
      <c r="F105" s="15"/>
    </row>
    <row r="106" spans="1:6" ht="15.75">
      <c r="A106" s="275"/>
      <c r="B106" s="364"/>
      <c r="C106" s="28" t="s">
        <v>258</v>
      </c>
      <c r="D106" s="15"/>
      <c r="E106" s="15"/>
      <c r="F106" s="15"/>
    </row>
    <row r="107" spans="1:6" ht="15.75">
      <c r="A107" s="276"/>
      <c r="B107" s="365"/>
      <c r="C107" s="28" t="s">
        <v>2</v>
      </c>
      <c r="D107" s="15"/>
      <c r="E107" s="15"/>
      <c r="F107" s="15"/>
    </row>
    <row r="108" spans="1:6" ht="15.75" customHeight="1">
      <c r="A108" s="274" t="s">
        <v>83</v>
      </c>
      <c r="B108" s="118" t="s">
        <v>147</v>
      </c>
      <c r="C108" s="117" t="s">
        <v>259</v>
      </c>
      <c r="D108" s="171">
        <f>D109+D110+D111+D112+D113+D114</f>
        <v>7263.8</v>
      </c>
      <c r="E108" s="171">
        <f>E109+E110+E111+E112+E113+E114</f>
        <v>7263.8</v>
      </c>
      <c r="F108" s="171">
        <f>F109+F110+F111+F112+F113+F114</f>
        <v>7263.8</v>
      </c>
    </row>
    <row r="109" spans="1:6" ht="15.75">
      <c r="A109" s="275"/>
      <c r="B109" s="116"/>
      <c r="C109" s="27" t="s">
        <v>0</v>
      </c>
      <c r="D109" s="15"/>
      <c r="E109" s="15"/>
      <c r="F109" s="15"/>
    </row>
    <row r="110" spans="1:6" ht="15.75">
      <c r="A110" s="275"/>
      <c r="B110" s="116"/>
      <c r="C110" s="28" t="s">
        <v>257</v>
      </c>
      <c r="D110" s="15"/>
      <c r="E110" s="15"/>
      <c r="F110" s="15"/>
    </row>
    <row r="111" spans="1:6" ht="15.75">
      <c r="A111" s="275"/>
      <c r="B111" s="116"/>
      <c r="C111" s="28" t="s">
        <v>42</v>
      </c>
      <c r="D111" s="15" t="s">
        <v>424</v>
      </c>
      <c r="E111" s="15" t="s">
        <v>424</v>
      </c>
      <c r="F111" s="15" t="s">
        <v>424</v>
      </c>
    </row>
    <row r="112" spans="1:6" ht="38.25">
      <c r="A112" s="275"/>
      <c r="B112" s="116"/>
      <c r="C112" s="29" t="s">
        <v>275</v>
      </c>
      <c r="D112" s="15"/>
      <c r="E112" s="15"/>
      <c r="F112" s="15"/>
    </row>
    <row r="113" spans="1:6" ht="15.75">
      <c r="A113" s="275"/>
      <c r="B113" s="116"/>
      <c r="C113" s="28" t="s">
        <v>258</v>
      </c>
      <c r="D113" s="15"/>
      <c r="E113" s="15"/>
      <c r="F113" s="15"/>
    </row>
    <row r="114" spans="1:6" ht="15.75">
      <c r="A114" s="276"/>
      <c r="B114" s="116"/>
      <c r="C114" s="28" t="s">
        <v>2</v>
      </c>
      <c r="D114" s="15"/>
      <c r="E114" s="15"/>
      <c r="F114" s="15"/>
    </row>
    <row r="115" spans="1:6" ht="15.75">
      <c r="A115" s="274" t="s">
        <v>84</v>
      </c>
      <c r="B115" s="274" t="s">
        <v>150</v>
      </c>
      <c r="C115" s="117" t="s">
        <v>259</v>
      </c>
      <c r="D115" s="171">
        <f>D116+D117+D118+D119+D120+D121</f>
        <v>346.2</v>
      </c>
      <c r="E115" s="171">
        <f>E116+E117+E118+E119+E120+E121</f>
        <v>346.2</v>
      </c>
      <c r="F115" s="171">
        <f>F116+F117+F118+F119+F120+F121</f>
        <v>346.2</v>
      </c>
    </row>
    <row r="116" spans="1:6" ht="15.75">
      <c r="A116" s="275"/>
      <c r="B116" s="282"/>
      <c r="C116" s="27" t="s">
        <v>0</v>
      </c>
      <c r="D116" s="15"/>
      <c r="E116" s="15"/>
      <c r="F116" s="15"/>
    </row>
    <row r="117" spans="1:6" ht="15.75">
      <c r="A117" s="275"/>
      <c r="B117" s="282"/>
      <c r="C117" s="28" t="s">
        <v>257</v>
      </c>
      <c r="D117" s="15"/>
      <c r="E117" s="15"/>
      <c r="F117" s="15"/>
    </row>
    <row r="118" spans="1:6" ht="15.75">
      <c r="A118" s="275"/>
      <c r="B118" s="282"/>
      <c r="C118" s="28" t="s">
        <v>42</v>
      </c>
      <c r="D118" s="15" t="s">
        <v>425</v>
      </c>
      <c r="E118" s="15" t="s">
        <v>425</v>
      </c>
      <c r="F118" s="15" t="s">
        <v>425</v>
      </c>
    </row>
    <row r="119" spans="1:6" ht="38.25">
      <c r="A119" s="275"/>
      <c r="B119" s="282"/>
      <c r="C119" s="29" t="s">
        <v>275</v>
      </c>
      <c r="D119" s="15"/>
      <c r="E119" s="15"/>
      <c r="F119" s="15"/>
    </row>
    <row r="120" spans="1:6" ht="15.75">
      <c r="A120" s="275"/>
      <c r="B120" s="116"/>
      <c r="C120" s="28" t="s">
        <v>258</v>
      </c>
      <c r="D120" s="15"/>
      <c r="E120" s="15"/>
      <c r="F120" s="15"/>
    </row>
    <row r="121" spans="1:6" ht="15.75">
      <c r="A121" s="276"/>
      <c r="B121" s="152"/>
      <c r="C121" s="28" t="s">
        <v>2</v>
      </c>
      <c r="D121" s="15"/>
      <c r="E121" s="15"/>
      <c r="F121" s="15"/>
    </row>
    <row r="122" spans="1:6" ht="15.75">
      <c r="A122" s="274" t="s">
        <v>146</v>
      </c>
      <c r="B122" s="379" t="s">
        <v>151</v>
      </c>
      <c r="C122" s="117" t="s">
        <v>259</v>
      </c>
      <c r="D122" s="171">
        <f>D123+D124+D125+D126+D127+D128</f>
        <v>0</v>
      </c>
      <c r="E122" s="120">
        <f>E123+E124+E125+E126+E127+E128</f>
        <v>0</v>
      </c>
      <c r="F122" s="120">
        <f>F123+F124+F125+F126+F127+F128</f>
        <v>0</v>
      </c>
    </row>
    <row r="123" spans="1:6" ht="15.75" customHeight="1">
      <c r="A123" s="275"/>
      <c r="B123" s="358"/>
      <c r="C123" s="27" t="s">
        <v>0</v>
      </c>
      <c r="D123" s="15"/>
      <c r="E123" s="15"/>
      <c r="F123" s="15"/>
    </row>
    <row r="124" spans="1:6" ht="15.75">
      <c r="A124" s="275"/>
      <c r="B124" s="358"/>
      <c r="C124" s="28" t="s">
        <v>257</v>
      </c>
      <c r="D124" s="15"/>
      <c r="E124" s="15"/>
      <c r="F124" s="15"/>
    </row>
    <row r="125" spans="1:6" ht="15.75">
      <c r="A125" s="275"/>
      <c r="B125" s="358"/>
      <c r="C125" s="28" t="s">
        <v>42</v>
      </c>
      <c r="D125" s="15"/>
      <c r="E125" s="15"/>
      <c r="F125" s="15"/>
    </row>
    <row r="126" spans="1:6" ht="38.25">
      <c r="A126" s="275"/>
      <c r="B126" s="358"/>
      <c r="C126" s="29" t="s">
        <v>275</v>
      </c>
      <c r="D126" s="15"/>
      <c r="E126" s="15"/>
      <c r="F126" s="15"/>
    </row>
    <row r="127" spans="1:6" ht="15.75">
      <c r="A127" s="275"/>
      <c r="B127" s="358"/>
      <c r="C127" s="28" t="s">
        <v>258</v>
      </c>
      <c r="D127" s="15"/>
      <c r="E127" s="15"/>
      <c r="F127" s="15"/>
    </row>
    <row r="128" spans="1:6" ht="15.75">
      <c r="A128" s="276"/>
      <c r="B128" s="359"/>
      <c r="C128" s="28" t="s">
        <v>2</v>
      </c>
      <c r="D128" s="15"/>
      <c r="E128" s="15"/>
      <c r="F128" s="15"/>
    </row>
    <row r="129" spans="1:6" ht="15.75">
      <c r="A129" s="274" t="s">
        <v>148</v>
      </c>
      <c r="B129" s="363" t="s">
        <v>154</v>
      </c>
      <c r="C129" s="117" t="s">
        <v>259</v>
      </c>
      <c r="D129" s="171">
        <f>D130+D131+D132+D133+D134+D135</f>
        <v>0</v>
      </c>
      <c r="E129" s="120">
        <f>E130+E131+E132+E133+E134+E135</f>
        <v>0</v>
      </c>
      <c r="F129" s="120">
        <f>F130+F131+F132+F133+F134+F135</f>
        <v>0</v>
      </c>
    </row>
    <row r="130" spans="1:6" ht="15.75">
      <c r="A130" s="275"/>
      <c r="B130" s="282"/>
      <c r="C130" s="27" t="s">
        <v>0</v>
      </c>
      <c r="D130" s="15"/>
      <c r="E130" s="15"/>
      <c r="F130" s="15"/>
    </row>
    <row r="131" spans="1:6" ht="15.75">
      <c r="A131" s="275"/>
      <c r="B131" s="282"/>
      <c r="C131" s="28" t="s">
        <v>257</v>
      </c>
      <c r="D131" s="15"/>
      <c r="E131" s="15"/>
      <c r="F131" s="15"/>
    </row>
    <row r="132" spans="1:6" ht="15.75">
      <c r="A132" s="275"/>
      <c r="B132" s="282"/>
      <c r="C132" s="28" t="s">
        <v>42</v>
      </c>
      <c r="D132" s="15"/>
      <c r="E132" s="15"/>
      <c r="F132" s="15"/>
    </row>
    <row r="133" spans="1:6" ht="38.25">
      <c r="A133" s="275"/>
      <c r="B133" s="282"/>
      <c r="C133" s="29" t="s">
        <v>275</v>
      </c>
      <c r="D133" s="15"/>
      <c r="E133" s="15"/>
      <c r="F133" s="15"/>
    </row>
    <row r="134" spans="1:6" ht="15.75">
      <c r="A134" s="275"/>
      <c r="B134" s="282"/>
      <c r="C134" s="28" t="s">
        <v>258</v>
      </c>
      <c r="D134" s="15"/>
      <c r="E134" s="15"/>
      <c r="F134" s="15"/>
    </row>
    <row r="135" spans="1:6" ht="15.75">
      <c r="A135" s="276"/>
      <c r="B135" s="258"/>
      <c r="C135" s="28" t="s">
        <v>2</v>
      </c>
      <c r="D135" s="15"/>
      <c r="E135" s="15"/>
      <c r="F135" s="15"/>
    </row>
    <row r="136" spans="1:6" ht="15.75">
      <c r="A136" s="274" t="s">
        <v>149</v>
      </c>
      <c r="B136" s="274" t="s">
        <v>156</v>
      </c>
      <c r="C136" s="117" t="s">
        <v>259</v>
      </c>
      <c r="D136" s="171">
        <f>D137+D138+D139+D140+D141+D142</f>
        <v>19424.900000000001</v>
      </c>
      <c r="E136" s="171">
        <f>E137+E138+E139+E140+E141+E142</f>
        <v>19424.900000000001</v>
      </c>
      <c r="F136" s="171">
        <f>F137+F138+F139+F140+F141+F142</f>
        <v>19424.900000000001</v>
      </c>
    </row>
    <row r="137" spans="1:6" ht="15.75">
      <c r="A137" s="275"/>
      <c r="B137" s="275"/>
      <c r="C137" s="27" t="s">
        <v>0</v>
      </c>
      <c r="D137" s="15"/>
      <c r="E137" s="15"/>
      <c r="F137" s="15"/>
    </row>
    <row r="138" spans="1:6" ht="15.75">
      <c r="A138" s="275"/>
      <c r="B138" s="275"/>
      <c r="C138" s="28" t="s">
        <v>257</v>
      </c>
      <c r="D138" s="15"/>
      <c r="E138" s="15"/>
      <c r="F138" s="15"/>
    </row>
    <row r="139" spans="1:6" ht="15.75">
      <c r="A139" s="275"/>
      <c r="B139" s="275"/>
      <c r="C139" s="28" t="s">
        <v>42</v>
      </c>
      <c r="D139" s="15" t="s">
        <v>426</v>
      </c>
      <c r="E139" s="15" t="s">
        <v>426</v>
      </c>
      <c r="F139" s="15" t="s">
        <v>426</v>
      </c>
    </row>
    <row r="140" spans="1:6" ht="38.25">
      <c r="A140" s="275"/>
      <c r="B140" s="275"/>
      <c r="C140" s="29" t="s">
        <v>275</v>
      </c>
      <c r="D140" s="15"/>
      <c r="E140" s="15"/>
      <c r="F140" s="15"/>
    </row>
    <row r="141" spans="1:6" ht="15.75">
      <c r="A141" s="275"/>
      <c r="B141" s="275"/>
      <c r="C141" s="28" t="s">
        <v>258</v>
      </c>
      <c r="D141" s="15"/>
      <c r="E141" s="15"/>
      <c r="F141" s="15"/>
    </row>
    <row r="142" spans="1:6" ht="15.75">
      <c r="A142" s="276"/>
      <c r="B142" s="276"/>
      <c r="C142" s="28" t="s">
        <v>2</v>
      </c>
      <c r="D142" s="15"/>
      <c r="E142" s="15"/>
      <c r="F142" s="15"/>
    </row>
    <row r="143" spans="1:6" ht="15.75">
      <c r="A143" s="274" t="s">
        <v>152</v>
      </c>
      <c r="B143" s="274" t="s">
        <v>224</v>
      </c>
      <c r="C143" s="117" t="s">
        <v>259</v>
      </c>
      <c r="D143" s="171">
        <f>D144+D145+D146+D147+D148+D149</f>
        <v>0</v>
      </c>
      <c r="E143" s="171">
        <f>E144+E145+E146+E147+E148+E149</f>
        <v>0</v>
      </c>
      <c r="F143" s="171">
        <f>F144+F145+F146+F147+F148+F149</f>
        <v>0</v>
      </c>
    </row>
    <row r="144" spans="1:6" ht="15.75">
      <c r="A144" s="275"/>
      <c r="B144" s="282"/>
      <c r="C144" s="27" t="s">
        <v>0</v>
      </c>
      <c r="D144" s="15"/>
      <c r="E144" s="15"/>
      <c r="F144" s="15"/>
    </row>
    <row r="145" spans="1:6" ht="15.75">
      <c r="A145" s="275"/>
      <c r="B145" s="282"/>
      <c r="C145" s="28" t="s">
        <v>257</v>
      </c>
      <c r="D145" s="15"/>
      <c r="E145" s="15"/>
      <c r="F145" s="15"/>
    </row>
    <row r="146" spans="1:6" ht="15.75">
      <c r="A146" s="275"/>
      <c r="B146" s="282"/>
      <c r="C146" s="28" t="s">
        <v>42</v>
      </c>
      <c r="D146" s="15"/>
      <c r="E146" s="15"/>
      <c r="F146" s="15"/>
    </row>
    <row r="147" spans="1:6" ht="38.25">
      <c r="A147" s="275"/>
      <c r="B147" s="282"/>
      <c r="C147" s="29" t="s">
        <v>275</v>
      </c>
      <c r="D147" s="15"/>
      <c r="E147" s="15"/>
      <c r="F147" s="15"/>
    </row>
    <row r="148" spans="1:6" ht="15.75">
      <c r="A148" s="275"/>
      <c r="B148" s="282"/>
      <c r="C148" s="28" t="s">
        <v>258</v>
      </c>
      <c r="D148" s="15"/>
      <c r="E148" s="15"/>
      <c r="F148" s="15"/>
    </row>
    <row r="149" spans="1:6" ht="15.75">
      <c r="A149" s="276"/>
      <c r="B149" s="258"/>
      <c r="C149" s="28" t="s">
        <v>2</v>
      </c>
      <c r="D149" s="15"/>
      <c r="E149" s="15"/>
      <c r="F149" s="15"/>
    </row>
    <row r="150" spans="1:6" ht="15.75">
      <c r="A150" s="380" t="s">
        <v>153</v>
      </c>
      <c r="B150" s="274" t="s">
        <v>157</v>
      </c>
      <c r="C150" s="117" t="s">
        <v>259</v>
      </c>
      <c r="D150" s="171">
        <f>D151+D152+D153+D154+D155+D156</f>
        <v>0</v>
      </c>
      <c r="E150" s="171">
        <f>E151+E152+E153+E154+E155+E156</f>
        <v>0</v>
      </c>
      <c r="F150" s="171">
        <f>F151+F152+F153+F154+F155+F156</f>
        <v>0</v>
      </c>
    </row>
    <row r="151" spans="1:6" ht="15.75">
      <c r="A151" s="381"/>
      <c r="B151" s="275"/>
      <c r="C151" s="27" t="s">
        <v>0</v>
      </c>
      <c r="D151" s="15"/>
      <c r="E151" s="15"/>
      <c r="F151" s="15"/>
    </row>
    <row r="152" spans="1:6" ht="15.75">
      <c r="A152" s="381"/>
      <c r="B152" s="275"/>
      <c r="C152" s="28" t="s">
        <v>257</v>
      </c>
      <c r="D152" s="15"/>
      <c r="E152" s="15"/>
      <c r="F152" s="15"/>
    </row>
    <row r="153" spans="1:6" ht="15.75">
      <c r="A153" s="381"/>
      <c r="B153" s="275"/>
      <c r="C153" s="28" t="s">
        <v>42</v>
      </c>
      <c r="D153" s="15"/>
      <c r="E153" s="15"/>
      <c r="F153" s="15"/>
    </row>
    <row r="154" spans="1:6" ht="38.25">
      <c r="A154" s="381"/>
      <c r="B154" s="275"/>
      <c r="C154" s="29" t="s">
        <v>275</v>
      </c>
      <c r="D154" s="15"/>
      <c r="E154" s="15"/>
      <c r="F154" s="15"/>
    </row>
    <row r="155" spans="1:6" ht="15.75">
      <c r="A155" s="381"/>
      <c r="B155" s="275"/>
      <c r="C155" s="28" t="s">
        <v>258</v>
      </c>
      <c r="D155" s="15"/>
      <c r="E155" s="15"/>
      <c r="F155" s="15"/>
    </row>
    <row r="156" spans="1:6" ht="15.75">
      <c r="A156" s="382"/>
      <c r="B156" s="258"/>
      <c r="C156" s="28" t="s">
        <v>2</v>
      </c>
      <c r="D156" s="15"/>
      <c r="E156" s="15"/>
      <c r="F156" s="15"/>
    </row>
    <row r="157" spans="1:6" ht="15.75">
      <c r="A157" s="380" t="s">
        <v>155</v>
      </c>
      <c r="B157" s="274" t="s">
        <v>286</v>
      </c>
      <c r="C157" s="117" t="s">
        <v>259</v>
      </c>
      <c r="D157" s="183">
        <f>D158+D159+D160+D161+D162+D163</f>
        <v>0</v>
      </c>
      <c r="E157" s="183">
        <f>E158+E159+E160+E161+E162+E163</f>
        <v>0</v>
      </c>
      <c r="F157" s="183">
        <f>F158+F159+F160+F161+F162+F163</f>
        <v>0</v>
      </c>
    </row>
    <row r="158" spans="1:6" ht="15.75">
      <c r="A158" s="381"/>
      <c r="B158" s="275"/>
      <c r="C158" s="27" t="s">
        <v>0</v>
      </c>
      <c r="D158" s="182"/>
      <c r="E158" s="15"/>
      <c r="F158" s="182"/>
    </row>
    <row r="159" spans="1:6" ht="15.75">
      <c r="A159" s="381"/>
      <c r="B159" s="275"/>
      <c r="C159" s="28" t="s">
        <v>257</v>
      </c>
      <c r="D159" s="182"/>
      <c r="E159" s="15"/>
      <c r="F159" s="182"/>
    </row>
    <row r="160" spans="1:6" ht="15.75">
      <c r="A160" s="381"/>
      <c r="B160" s="275"/>
      <c r="C160" s="28" t="s">
        <v>42</v>
      </c>
      <c r="D160" s="182"/>
      <c r="E160" s="15"/>
      <c r="F160" s="15"/>
    </row>
    <row r="161" spans="1:6" ht="38.25">
      <c r="A161" s="381"/>
      <c r="B161" s="275"/>
      <c r="C161" s="29" t="s">
        <v>275</v>
      </c>
      <c r="D161" s="182"/>
      <c r="E161" s="15"/>
      <c r="F161" s="182"/>
    </row>
    <row r="162" spans="1:6" ht="15.75">
      <c r="A162" s="381"/>
      <c r="B162" s="275"/>
      <c r="C162" s="28" t="s">
        <v>258</v>
      </c>
      <c r="D162" s="182"/>
      <c r="E162" s="15"/>
      <c r="F162" s="182"/>
    </row>
    <row r="163" spans="1:6" ht="15.75">
      <c r="A163" s="382"/>
      <c r="B163" s="276"/>
      <c r="C163" s="28" t="s">
        <v>2</v>
      </c>
      <c r="D163" s="182"/>
      <c r="E163" s="15"/>
      <c r="F163" s="182"/>
    </row>
    <row r="164" spans="1:6" ht="15.75">
      <c r="A164" s="274" t="s">
        <v>292</v>
      </c>
      <c r="B164" s="375" t="s">
        <v>286</v>
      </c>
      <c r="C164" s="117" t="s">
        <v>259</v>
      </c>
      <c r="D164" s="183">
        <f>D165+D166+D167+D168+D169+D170</f>
        <v>36.5</v>
      </c>
      <c r="E164" s="183">
        <f>E165+E166+E167+E168+E169+E170</f>
        <v>36.5</v>
      </c>
      <c r="F164" s="183">
        <f>F165+F166+F167+F168+F169+F170</f>
        <v>36.5</v>
      </c>
    </row>
    <row r="165" spans="1:6" ht="15.75">
      <c r="A165" s="275"/>
      <c r="B165" s="376"/>
      <c r="C165" s="27" t="s">
        <v>0</v>
      </c>
      <c r="D165" s="182"/>
      <c r="E165" s="15"/>
      <c r="F165" s="182"/>
    </row>
    <row r="166" spans="1:6" ht="15.75">
      <c r="A166" s="275"/>
      <c r="B166" s="376"/>
      <c r="C166" s="28" t="s">
        <v>257</v>
      </c>
      <c r="D166" s="182" t="s">
        <v>427</v>
      </c>
      <c r="E166" s="15" t="s">
        <v>427</v>
      </c>
      <c r="F166" s="182" t="s">
        <v>427</v>
      </c>
    </row>
    <row r="167" spans="1:6" ht="15.75">
      <c r="A167" s="275"/>
      <c r="B167" s="376"/>
      <c r="C167" s="28" t="s">
        <v>42</v>
      </c>
      <c r="D167" s="182"/>
      <c r="E167" s="15"/>
      <c r="F167" s="182"/>
    </row>
    <row r="168" spans="1:6" ht="38.25">
      <c r="A168" s="275"/>
      <c r="B168" s="376"/>
      <c r="C168" s="29" t="s">
        <v>275</v>
      </c>
      <c r="D168" s="182"/>
      <c r="E168" s="15"/>
      <c r="F168" s="182"/>
    </row>
    <row r="169" spans="1:6" ht="15.75">
      <c r="A169" s="275"/>
      <c r="B169" s="376"/>
      <c r="C169" s="28" t="s">
        <v>258</v>
      </c>
      <c r="D169" s="182"/>
      <c r="E169" s="15"/>
      <c r="F169" s="182"/>
    </row>
    <row r="170" spans="1:6" ht="15.75">
      <c r="A170" s="378"/>
      <c r="B170" s="377"/>
      <c r="C170" s="28" t="s">
        <v>2</v>
      </c>
      <c r="D170" s="182"/>
      <c r="E170" s="15"/>
      <c r="F170" s="182"/>
    </row>
    <row r="171" spans="1:6" ht="15.75">
      <c r="A171" s="274" t="s">
        <v>293</v>
      </c>
      <c r="B171" s="375" t="s">
        <v>301</v>
      </c>
      <c r="C171" s="117" t="s">
        <v>259</v>
      </c>
      <c r="D171" s="183">
        <f>D172+D173+D174+D175+D176+D177</f>
        <v>0</v>
      </c>
      <c r="E171" s="183">
        <f>E172+E173+E174+E175+E176+E177</f>
        <v>0</v>
      </c>
      <c r="F171" s="183">
        <f>F172+F173+F174+F175+F176+F177</f>
        <v>0</v>
      </c>
    </row>
    <row r="172" spans="1:6" ht="15.75">
      <c r="A172" s="275"/>
      <c r="B172" s="376"/>
      <c r="C172" s="27" t="s">
        <v>0</v>
      </c>
      <c r="D172" s="182"/>
      <c r="E172" s="15"/>
      <c r="F172" s="182"/>
    </row>
    <row r="173" spans="1:6" ht="15.75">
      <c r="A173" s="275"/>
      <c r="B173" s="376"/>
      <c r="C173" s="28" t="s">
        <v>257</v>
      </c>
      <c r="D173" s="182"/>
      <c r="E173" s="15"/>
      <c r="F173" s="182"/>
    </row>
    <row r="174" spans="1:6" ht="15.75">
      <c r="A174" s="275"/>
      <c r="B174" s="376"/>
      <c r="C174" s="28" t="s">
        <v>42</v>
      </c>
      <c r="D174" s="182"/>
      <c r="E174" s="15"/>
      <c r="F174" s="182"/>
    </row>
    <row r="175" spans="1:6" ht="38.25">
      <c r="A175" s="275"/>
      <c r="B175" s="376"/>
      <c r="C175" s="29" t="s">
        <v>275</v>
      </c>
      <c r="D175" s="182"/>
      <c r="E175" s="15"/>
      <c r="F175" s="182"/>
    </row>
    <row r="176" spans="1:6" ht="15.75">
      <c r="A176" s="275"/>
      <c r="B176" s="376"/>
      <c r="C176" s="28" t="s">
        <v>258</v>
      </c>
      <c r="D176" s="182"/>
      <c r="E176" s="15"/>
      <c r="F176" s="182"/>
    </row>
    <row r="177" spans="1:6" ht="15.75">
      <c r="A177" s="378"/>
      <c r="B177" s="377"/>
      <c r="C177" s="28" t="s">
        <v>2</v>
      </c>
      <c r="D177" s="182"/>
      <c r="E177" s="15"/>
      <c r="F177" s="182"/>
    </row>
    <row r="178" spans="1:6" ht="15.75">
      <c r="A178" s="380" t="s">
        <v>294</v>
      </c>
      <c r="B178" s="383" t="s">
        <v>288</v>
      </c>
      <c r="C178" s="117" t="s">
        <v>259</v>
      </c>
      <c r="D178" s="183">
        <f>D179+D180+D181+D182+D183+D184</f>
        <v>0</v>
      </c>
      <c r="E178" s="183">
        <f>E179+E180+E181+E182+E183+E184</f>
        <v>0</v>
      </c>
      <c r="F178" s="183">
        <f>F179+F180+F181+F182+F183+F184</f>
        <v>0</v>
      </c>
    </row>
    <row r="179" spans="1:6" ht="15.75">
      <c r="A179" s="381"/>
      <c r="B179" s="383"/>
      <c r="C179" s="27" t="s">
        <v>0</v>
      </c>
      <c r="D179" s="182"/>
      <c r="E179" s="15"/>
      <c r="F179" s="182"/>
    </row>
    <row r="180" spans="1:6" ht="15.75">
      <c r="A180" s="381"/>
      <c r="B180" s="383"/>
      <c r="C180" s="28" t="s">
        <v>257</v>
      </c>
      <c r="D180" s="182"/>
      <c r="E180" s="15"/>
      <c r="F180" s="182"/>
    </row>
    <row r="181" spans="1:6" ht="15.75">
      <c r="A181" s="381"/>
      <c r="B181" s="383"/>
      <c r="C181" s="28" t="s">
        <v>42</v>
      </c>
      <c r="D181" s="182"/>
      <c r="E181" s="15"/>
      <c r="F181" s="182"/>
    </row>
    <row r="182" spans="1:6" ht="38.25">
      <c r="A182" s="381"/>
      <c r="B182" s="383"/>
      <c r="C182" s="29" t="s">
        <v>275</v>
      </c>
      <c r="D182" s="182"/>
      <c r="E182" s="15"/>
      <c r="F182" s="182"/>
    </row>
    <row r="183" spans="1:6" ht="15.75">
      <c r="A183" s="381"/>
      <c r="B183" s="383"/>
      <c r="C183" s="28" t="s">
        <v>258</v>
      </c>
      <c r="D183" s="182"/>
      <c r="E183" s="15"/>
      <c r="F183" s="182"/>
    </row>
    <row r="184" spans="1:6" ht="15.75">
      <c r="A184" s="382"/>
      <c r="B184" s="383"/>
      <c r="C184" s="28" t="s">
        <v>2</v>
      </c>
      <c r="D184" s="182"/>
      <c r="E184" s="15"/>
      <c r="F184" s="182"/>
    </row>
    <row r="185" spans="1:6" ht="15.75">
      <c r="A185" s="380" t="s">
        <v>295</v>
      </c>
      <c r="B185" s="274" t="s">
        <v>302</v>
      </c>
      <c r="C185" s="117" t="s">
        <v>259</v>
      </c>
      <c r="D185" s="183">
        <f>D186+D187+D188+D189+D190+D191</f>
        <v>0</v>
      </c>
      <c r="E185" s="183">
        <f>E186+E187+E188+E189+E190+E191</f>
        <v>0</v>
      </c>
      <c r="F185" s="183">
        <f>F186+F187+F188+F189+F190+F191</f>
        <v>0</v>
      </c>
    </row>
    <row r="186" spans="1:6" ht="15.75">
      <c r="A186" s="381"/>
      <c r="B186" s="275"/>
      <c r="C186" s="27" t="s">
        <v>0</v>
      </c>
      <c r="D186" s="182"/>
      <c r="E186" s="15"/>
      <c r="F186" s="182"/>
    </row>
    <row r="187" spans="1:6" ht="15.75">
      <c r="A187" s="381"/>
      <c r="B187" s="275"/>
      <c r="C187" s="28" t="s">
        <v>257</v>
      </c>
      <c r="D187" s="182"/>
      <c r="E187" s="15"/>
      <c r="F187" s="182"/>
    </row>
    <row r="188" spans="1:6" ht="15.75">
      <c r="A188" s="381"/>
      <c r="B188" s="275"/>
      <c r="C188" s="28" t="s">
        <v>42</v>
      </c>
      <c r="D188" s="182"/>
      <c r="E188" s="15"/>
      <c r="F188" s="182"/>
    </row>
    <row r="189" spans="1:6" ht="38.25">
      <c r="A189" s="381"/>
      <c r="B189" s="275"/>
      <c r="C189" s="29" t="s">
        <v>275</v>
      </c>
      <c r="D189" s="182"/>
      <c r="E189" s="15"/>
      <c r="F189" s="182"/>
    </row>
    <row r="190" spans="1:6" ht="15.75">
      <c r="A190" s="381"/>
      <c r="B190" s="275"/>
      <c r="C190" s="28" t="s">
        <v>258</v>
      </c>
      <c r="D190" s="182"/>
      <c r="E190" s="15"/>
      <c r="F190" s="182"/>
    </row>
    <row r="191" spans="1:6" ht="15.75">
      <c r="A191" s="382"/>
      <c r="B191" s="276"/>
      <c r="C191" s="28" t="s">
        <v>2</v>
      </c>
      <c r="D191" s="182"/>
      <c r="E191" s="15"/>
      <c r="F191" s="182"/>
    </row>
    <row r="192" spans="1:6" ht="15.75">
      <c r="A192" s="380" t="s">
        <v>296</v>
      </c>
      <c r="B192" s="274" t="s">
        <v>290</v>
      </c>
      <c r="C192" s="117" t="s">
        <v>259</v>
      </c>
      <c r="D192" s="183">
        <f>D193+D194+D195+D196+D197+D198</f>
        <v>0</v>
      </c>
      <c r="E192" s="183">
        <f>E193+E194+E195+E196+E197+E198</f>
        <v>0</v>
      </c>
      <c r="F192" s="183">
        <f>F193+F194+F195+F196+F197+F198</f>
        <v>0</v>
      </c>
    </row>
    <row r="193" spans="1:6" ht="15.75">
      <c r="A193" s="381"/>
      <c r="B193" s="275"/>
      <c r="C193" s="27" t="s">
        <v>0</v>
      </c>
      <c r="D193" s="182"/>
      <c r="E193" s="15"/>
      <c r="F193" s="182"/>
    </row>
    <row r="194" spans="1:6" ht="15.75">
      <c r="A194" s="381"/>
      <c r="B194" s="275"/>
      <c r="C194" s="28" t="s">
        <v>257</v>
      </c>
      <c r="D194" s="182"/>
      <c r="E194" s="15"/>
      <c r="F194" s="182"/>
    </row>
    <row r="195" spans="1:6" ht="15.75">
      <c r="A195" s="381"/>
      <c r="B195" s="275"/>
      <c r="C195" s="28" t="s">
        <v>42</v>
      </c>
      <c r="D195" s="182" t="s">
        <v>384</v>
      </c>
      <c r="E195" s="15" t="s">
        <v>384</v>
      </c>
      <c r="F195" s="182" t="s">
        <v>384</v>
      </c>
    </row>
    <row r="196" spans="1:6" ht="38.25">
      <c r="A196" s="381"/>
      <c r="B196" s="275"/>
      <c r="C196" s="29" t="s">
        <v>275</v>
      </c>
      <c r="D196" s="182"/>
      <c r="E196" s="15"/>
      <c r="F196" s="182"/>
    </row>
    <row r="197" spans="1:6" ht="15.75">
      <c r="A197" s="381"/>
      <c r="B197" s="275"/>
      <c r="C197" s="28" t="s">
        <v>258</v>
      </c>
      <c r="D197" s="182"/>
      <c r="E197" s="15"/>
      <c r="F197" s="182"/>
    </row>
    <row r="198" spans="1:6" ht="15.75">
      <c r="A198" s="382"/>
      <c r="B198" s="276"/>
      <c r="C198" s="28" t="s">
        <v>2</v>
      </c>
      <c r="D198" s="182"/>
      <c r="E198" s="15"/>
      <c r="F198" s="182"/>
    </row>
    <row r="199" spans="1:6" ht="15.75">
      <c r="A199" s="380" t="s">
        <v>297</v>
      </c>
      <c r="B199" s="274" t="s">
        <v>291</v>
      </c>
      <c r="C199" s="117" t="s">
        <v>259</v>
      </c>
      <c r="D199" s="183">
        <f>D200+D201+D202+D203+D204+D205</f>
        <v>0</v>
      </c>
      <c r="E199" s="183">
        <f>E200+E201+E202+E203+E204+E205</f>
        <v>0</v>
      </c>
      <c r="F199" s="183">
        <f>F200+F201+F202+F203+F204+F205</f>
        <v>0</v>
      </c>
    </row>
    <row r="200" spans="1:6" ht="15.75">
      <c r="A200" s="381"/>
      <c r="B200" s="282"/>
      <c r="C200" s="27" t="s">
        <v>0</v>
      </c>
      <c r="D200" s="182"/>
      <c r="E200" s="15"/>
      <c r="F200" s="182"/>
    </row>
    <row r="201" spans="1:6" ht="15.75">
      <c r="A201" s="381"/>
      <c r="B201" s="282"/>
      <c r="C201" s="28" t="s">
        <v>257</v>
      </c>
      <c r="D201" s="182"/>
      <c r="E201" s="15"/>
      <c r="F201" s="182"/>
    </row>
    <row r="202" spans="1:6" ht="15.75">
      <c r="A202" s="381"/>
      <c r="B202" s="282"/>
      <c r="C202" s="28" t="s">
        <v>42</v>
      </c>
      <c r="D202" s="182" t="s">
        <v>384</v>
      </c>
      <c r="E202" s="15" t="s">
        <v>384</v>
      </c>
      <c r="F202" s="182" t="s">
        <v>384</v>
      </c>
    </row>
    <row r="203" spans="1:6" ht="38.25">
      <c r="A203" s="381"/>
      <c r="B203" s="282"/>
      <c r="C203" s="29" t="s">
        <v>275</v>
      </c>
      <c r="D203" s="182"/>
      <c r="E203" s="15"/>
      <c r="F203" s="182"/>
    </row>
    <row r="204" spans="1:6" ht="15.75">
      <c r="A204" s="381"/>
      <c r="B204" s="282"/>
      <c r="C204" s="28" t="s">
        <v>258</v>
      </c>
      <c r="D204" s="182"/>
      <c r="E204" s="15"/>
      <c r="F204" s="182"/>
    </row>
    <row r="205" spans="1:6" ht="15.75">
      <c r="A205" s="382"/>
      <c r="B205" s="258"/>
      <c r="C205" s="28" t="s">
        <v>2</v>
      </c>
      <c r="D205" s="182"/>
      <c r="E205" s="15"/>
      <c r="F205" s="182"/>
    </row>
    <row r="206" spans="1:6" ht="15.75">
      <c r="A206" s="380" t="s">
        <v>314</v>
      </c>
      <c r="B206" s="274" t="s">
        <v>315</v>
      </c>
      <c r="C206" s="117" t="s">
        <v>259</v>
      </c>
      <c r="D206" s="197">
        <f>D207+D208+D209+D210+D211+D212</f>
        <v>23</v>
      </c>
      <c r="E206" s="197">
        <f>E207+E208+E209+E210+E211+E212</f>
        <v>23</v>
      </c>
      <c r="F206" s="197">
        <f>F207+F208+F209+F210+F211+F212</f>
        <v>23</v>
      </c>
    </row>
    <row r="207" spans="1:6" ht="15.75">
      <c r="A207" s="381"/>
      <c r="B207" s="275"/>
      <c r="C207" s="27" t="s">
        <v>0</v>
      </c>
      <c r="D207" s="15"/>
      <c r="E207" s="15"/>
      <c r="F207" s="15"/>
    </row>
    <row r="208" spans="1:6" ht="15.75">
      <c r="A208" s="381"/>
      <c r="B208" s="275"/>
      <c r="C208" s="28" t="s">
        <v>257</v>
      </c>
      <c r="D208" s="15"/>
      <c r="E208" s="15"/>
      <c r="F208" s="15"/>
    </row>
    <row r="209" spans="1:9" ht="15.75">
      <c r="A209" s="381"/>
      <c r="B209" s="275"/>
      <c r="C209" s="28" t="s">
        <v>42</v>
      </c>
      <c r="D209" s="15" t="s">
        <v>347</v>
      </c>
      <c r="E209" s="15" t="s">
        <v>347</v>
      </c>
      <c r="F209" s="15" t="s">
        <v>347</v>
      </c>
    </row>
    <row r="210" spans="1:9" ht="38.25">
      <c r="A210" s="381"/>
      <c r="B210" s="275"/>
      <c r="C210" s="29" t="s">
        <v>275</v>
      </c>
      <c r="D210" s="15"/>
      <c r="E210" s="15"/>
      <c r="F210" s="15"/>
    </row>
    <row r="211" spans="1:9" ht="15.75">
      <c r="A211" s="381"/>
      <c r="B211" s="275"/>
      <c r="C211" s="28" t="s">
        <v>258</v>
      </c>
      <c r="D211" s="15"/>
      <c r="E211" s="15"/>
      <c r="F211" s="15"/>
    </row>
    <row r="212" spans="1:9" ht="15.75">
      <c r="A212" s="382"/>
      <c r="B212" s="276"/>
      <c r="C212" s="28" t="s">
        <v>2</v>
      </c>
      <c r="D212" s="15"/>
      <c r="E212" s="15"/>
      <c r="F212" s="15"/>
    </row>
    <row r="213" spans="1:9" ht="15.75">
      <c r="A213" s="380" t="s">
        <v>316</v>
      </c>
      <c r="B213" s="274" t="s">
        <v>317</v>
      </c>
      <c r="C213" s="117" t="s">
        <v>259</v>
      </c>
      <c r="D213" s="15"/>
      <c r="E213" s="15"/>
      <c r="F213" s="15"/>
    </row>
    <row r="214" spans="1:9" ht="15.75">
      <c r="A214" s="381"/>
      <c r="B214" s="282"/>
      <c r="C214" s="27" t="s">
        <v>0</v>
      </c>
      <c r="D214" s="15"/>
      <c r="E214" s="15"/>
      <c r="F214" s="15"/>
    </row>
    <row r="215" spans="1:9" ht="15.75">
      <c r="A215" s="381"/>
      <c r="B215" s="282"/>
      <c r="C215" s="28" t="s">
        <v>257</v>
      </c>
      <c r="D215" s="15"/>
      <c r="E215" s="15"/>
      <c r="F215" s="15"/>
    </row>
    <row r="216" spans="1:9" ht="15.75">
      <c r="A216" s="381"/>
      <c r="B216" s="282"/>
      <c r="C216" s="28" t="s">
        <v>42</v>
      </c>
      <c r="D216" s="15"/>
      <c r="E216" s="15"/>
      <c r="F216" s="15"/>
    </row>
    <row r="217" spans="1:9" ht="38.25">
      <c r="A217" s="381"/>
      <c r="B217" s="282"/>
      <c r="C217" s="29" t="s">
        <v>275</v>
      </c>
      <c r="D217" s="15"/>
      <c r="E217" s="15"/>
      <c r="F217" s="15"/>
    </row>
    <row r="218" spans="1:9" ht="15.75">
      <c r="A218" s="381"/>
      <c r="B218" s="282"/>
      <c r="C218" s="28" t="s">
        <v>258</v>
      </c>
      <c r="D218" s="15"/>
      <c r="E218" s="15"/>
      <c r="F218" s="15"/>
    </row>
    <row r="219" spans="1:9" ht="15.75">
      <c r="A219" s="382"/>
      <c r="B219" s="258"/>
      <c r="C219" s="28" t="s">
        <v>2</v>
      </c>
      <c r="D219" s="15"/>
      <c r="E219" s="15"/>
      <c r="F219" s="15"/>
    </row>
    <row r="220" spans="1:9" ht="15.75">
      <c r="A220" s="380" t="s">
        <v>371</v>
      </c>
      <c r="B220" s="384" t="s">
        <v>372</v>
      </c>
      <c r="C220" s="117" t="s">
        <v>259</v>
      </c>
      <c r="D220" s="7">
        <f>D221+D222+D223+D224+D225+D226</f>
        <v>0</v>
      </c>
      <c r="E220" s="7">
        <f t="shared" ref="E220:F220" si="4">E221+E222+E223+E224+E225+E226</f>
        <v>0</v>
      </c>
      <c r="F220" s="7">
        <f t="shared" si="4"/>
        <v>0</v>
      </c>
      <c r="I220" s="49"/>
    </row>
    <row r="221" spans="1:9" ht="15.75">
      <c r="A221" s="381"/>
      <c r="B221" s="385"/>
      <c r="C221" s="27" t="s">
        <v>0</v>
      </c>
      <c r="D221" s="209"/>
      <c r="E221" s="213"/>
      <c r="F221" s="209"/>
      <c r="I221" s="49"/>
    </row>
    <row r="222" spans="1:9" ht="15.75">
      <c r="A222" s="381"/>
      <c r="B222" s="385"/>
      <c r="C222" s="28" t="s">
        <v>257</v>
      </c>
      <c r="D222" s="86"/>
      <c r="E222" s="210"/>
      <c r="F222" s="86"/>
      <c r="I222" s="49"/>
    </row>
    <row r="223" spans="1:9" ht="15.75">
      <c r="A223" s="381"/>
      <c r="B223" s="385"/>
      <c r="C223" s="28" t="s">
        <v>42</v>
      </c>
      <c r="D223" s="86"/>
      <c r="E223" s="210"/>
      <c r="F223" s="86"/>
      <c r="I223" s="49"/>
    </row>
    <row r="224" spans="1:9" ht="38.25">
      <c r="A224" s="381"/>
      <c r="B224" s="385"/>
      <c r="C224" s="29" t="s">
        <v>275</v>
      </c>
      <c r="D224" s="209"/>
      <c r="E224" s="210"/>
      <c r="F224" s="209"/>
      <c r="I224" s="49"/>
    </row>
    <row r="225" spans="1:6">
      <c r="A225" s="381"/>
      <c r="B225" s="386"/>
      <c r="C225" s="211" t="s">
        <v>258</v>
      </c>
    </row>
    <row r="226" spans="1:6">
      <c r="A226" s="382"/>
      <c r="B226" s="212"/>
      <c r="C226" s="28" t="s">
        <v>2</v>
      </c>
      <c r="D226" s="212"/>
      <c r="E226" s="212"/>
      <c r="F226" s="212"/>
    </row>
    <row r="227" spans="1:6">
      <c r="A227" s="212"/>
      <c r="B227" s="212"/>
      <c r="C227" s="212"/>
      <c r="D227" s="212"/>
      <c r="E227" s="212"/>
      <c r="F227" s="212"/>
    </row>
    <row r="228" spans="1:6">
      <c r="A228" s="212"/>
      <c r="B228" s="212"/>
      <c r="C228" s="212"/>
      <c r="D228" s="212"/>
      <c r="E228" s="212"/>
      <c r="F228" s="212"/>
    </row>
    <row r="229" spans="1:6">
      <c r="A229" s="212"/>
      <c r="B229" s="212"/>
      <c r="C229" s="212"/>
      <c r="D229" s="212"/>
      <c r="E229" s="212"/>
      <c r="F229" s="212"/>
    </row>
    <row r="230" spans="1:6">
      <c r="A230" s="212"/>
      <c r="B230" s="212"/>
      <c r="C230" s="212"/>
      <c r="D230" s="212"/>
      <c r="E230" s="212"/>
      <c r="F230" s="212"/>
    </row>
    <row r="231" spans="1:6">
      <c r="A231" s="212"/>
      <c r="B231" s="212"/>
      <c r="C231" s="212"/>
      <c r="D231" s="212"/>
      <c r="E231" s="212"/>
      <c r="F231" s="212"/>
    </row>
    <row r="232" spans="1:6">
      <c r="A232" s="212"/>
      <c r="B232" s="212"/>
      <c r="C232" s="212"/>
      <c r="D232" s="212"/>
      <c r="E232" s="212"/>
      <c r="F232" s="212"/>
    </row>
    <row r="233" spans="1:6">
      <c r="A233" s="212"/>
      <c r="B233" s="212"/>
      <c r="C233" s="212"/>
      <c r="D233" s="212"/>
      <c r="E233" s="212"/>
      <c r="F233" s="212"/>
    </row>
    <row r="234" spans="1:6">
      <c r="A234" s="212"/>
      <c r="B234" s="212"/>
      <c r="C234" s="212"/>
      <c r="D234" s="212"/>
      <c r="E234" s="212"/>
      <c r="F234" s="212"/>
    </row>
    <row r="235" spans="1:6">
      <c r="A235" s="212"/>
      <c r="B235" s="212"/>
      <c r="C235" s="212"/>
      <c r="D235" s="212"/>
      <c r="E235" s="212"/>
      <c r="F235" s="212"/>
    </row>
    <row r="236" spans="1:6">
      <c r="A236" s="212"/>
      <c r="B236" s="212"/>
      <c r="C236" s="212"/>
      <c r="D236" s="212"/>
      <c r="E236" s="212"/>
      <c r="F236" s="212"/>
    </row>
    <row r="237" spans="1:6">
      <c r="A237" s="212"/>
      <c r="B237" s="212"/>
      <c r="C237" s="212"/>
      <c r="D237" s="212"/>
      <c r="E237" s="212"/>
      <c r="F237" s="212"/>
    </row>
    <row r="238" spans="1:6">
      <c r="A238" s="212"/>
      <c r="B238" s="212"/>
      <c r="C238" s="212"/>
      <c r="D238" s="212"/>
      <c r="E238" s="212"/>
      <c r="F238" s="212"/>
    </row>
    <row r="239" spans="1:6">
      <c r="A239" s="212"/>
      <c r="B239" s="212"/>
      <c r="C239" s="212"/>
      <c r="D239" s="212"/>
      <c r="E239" s="212"/>
      <c r="F239" s="212"/>
    </row>
    <row r="240" spans="1:6">
      <c r="A240" s="212"/>
      <c r="B240" s="212"/>
      <c r="C240" s="212"/>
      <c r="D240" s="212"/>
      <c r="E240" s="212"/>
      <c r="F240" s="212"/>
    </row>
    <row r="241" spans="1:6">
      <c r="A241" s="212"/>
      <c r="B241" s="212"/>
      <c r="C241" s="212"/>
      <c r="D241" s="212"/>
      <c r="E241" s="212"/>
      <c r="F241" s="212"/>
    </row>
    <row r="242" spans="1:6">
      <c r="A242" s="212"/>
      <c r="B242" s="212"/>
      <c r="C242" s="212"/>
      <c r="D242" s="212"/>
      <c r="E242" s="212"/>
      <c r="F242" s="212"/>
    </row>
    <row r="243" spans="1:6">
      <c r="A243" s="212"/>
      <c r="B243" s="212"/>
      <c r="C243" s="212"/>
      <c r="D243" s="212"/>
      <c r="E243" s="212"/>
      <c r="F243" s="212"/>
    </row>
    <row r="244" spans="1:6">
      <c r="A244" s="212"/>
      <c r="B244" s="212"/>
      <c r="C244" s="212"/>
      <c r="D244" s="212"/>
      <c r="E244" s="212"/>
      <c r="F244" s="212"/>
    </row>
    <row r="245" spans="1:6">
      <c r="A245" s="212"/>
      <c r="B245" s="212"/>
      <c r="C245" s="212"/>
      <c r="D245" s="212"/>
      <c r="E245" s="212"/>
      <c r="F245" s="212"/>
    </row>
    <row r="246" spans="1:6">
      <c r="A246" s="212"/>
      <c r="B246" s="212"/>
      <c r="C246" s="212"/>
      <c r="D246" s="212"/>
      <c r="E246" s="212"/>
      <c r="F246" s="212"/>
    </row>
    <row r="247" spans="1:6">
      <c r="A247" s="212"/>
      <c r="B247" s="212"/>
      <c r="C247" s="212"/>
      <c r="D247" s="212"/>
      <c r="E247" s="212"/>
      <c r="F247" s="212"/>
    </row>
    <row r="248" spans="1:6">
      <c r="A248" s="212"/>
      <c r="B248" s="212"/>
      <c r="C248" s="212"/>
      <c r="D248" s="212"/>
      <c r="E248" s="212"/>
      <c r="F248" s="212"/>
    </row>
    <row r="249" spans="1:6">
      <c r="A249" s="212"/>
      <c r="B249" s="212"/>
      <c r="C249" s="212"/>
      <c r="D249" s="212"/>
      <c r="E249" s="212"/>
      <c r="F249" s="212"/>
    </row>
    <row r="250" spans="1:6">
      <c r="A250" s="212"/>
      <c r="B250" s="212"/>
      <c r="C250" s="212"/>
      <c r="D250" s="212"/>
      <c r="E250" s="212"/>
      <c r="F250" s="212"/>
    </row>
    <row r="251" spans="1:6">
      <c r="A251" s="212"/>
      <c r="B251" s="212"/>
      <c r="C251" s="212"/>
      <c r="D251" s="212"/>
      <c r="E251" s="212"/>
      <c r="F251" s="212"/>
    </row>
  </sheetData>
  <mergeCells count="64">
    <mergeCell ref="A220:A226"/>
    <mergeCell ref="B220:B225"/>
    <mergeCell ref="B206:B212"/>
    <mergeCell ref="A206:A212"/>
    <mergeCell ref="A213:A219"/>
    <mergeCell ref="B213:B219"/>
    <mergeCell ref="B178:B184"/>
    <mergeCell ref="A178:A184"/>
    <mergeCell ref="B199:B205"/>
    <mergeCell ref="A199:A205"/>
    <mergeCell ref="A185:A191"/>
    <mergeCell ref="B185:B191"/>
    <mergeCell ref="B192:B198"/>
    <mergeCell ref="A192:A198"/>
    <mergeCell ref="B136:B142"/>
    <mergeCell ref="A108:A114"/>
    <mergeCell ref="A122:A128"/>
    <mergeCell ref="A143:A149"/>
    <mergeCell ref="B171:B177"/>
    <mergeCell ref="A171:A177"/>
    <mergeCell ref="A94:A100"/>
    <mergeCell ref="A45:A51"/>
    <mergeCell ref="B115:B119"/>
    <mergeCell ref="A115:A121"/>
    <mergeCell ref="B164:B170"/>
    <mergeCell ref="A164:A170"/>
    <mergeCell ref="B143:B149"/>
    <mergeCell ref="B122:B128"/>
    <mergeCell ref="B129:B135"/>
    <mergeCell ref="B150:B156"/>
    <mergeCell ref="A101:A107"/>
    <mergeCell ref="A150:A156"/>
    <mergeCell ref="A129:A135"/>
    <mergeCell ref="B157:B163"/>
    <mergeCell ref="A157:A163"/>
    <mergeCell ref="A136:A142"/>
    <mergeCell ref="B101:B107"/>
    <mergeCell ref="C6:C7"/>
    <mergeCell ref="A9:A15"/>
    <mergeCell ref="B9:B15"/>
    <mergeCell ref="A17:A23"/>
    <mergeCell ref="B17:B23"/>
    <mergeCell ref="A31:A37"/>
    <mergeCell ref="B31:B37"/>
    <mergeCell ref="B73:B79"/>
    <mergeCell ref="A66:A72"/>
    <mergeCell ref="B94:B100"/>
    <mergeCell ref="B87:B93"/>
    <mergeCell ref="B6:B7"/>
    <mergeCell ref="A6:A7"/>
    <mergeCell ref="A38:A44"/>
    <mergeCell ref="B38:B44"/>
    <mergeCell ref="A24:A30"/>
    <mergeCell ref="B24:B30"/>
    <mergeCell ref="B66:B72"/>
    <mergeCell ref="A87:A93"/>
    <mergeCell ref="B45:B51"/>
    <mergeCell ref="A73:A79"/>
    <mergeCell ref="B52:B58"/>
    <mergeCell ref="A59:A65"/>
    <mergeCell ref="B59:B65"/>
    <mergeCell ref="A52:A58"/>
    <mergeCell ref="A80:A86"/>
    <mergeCell ref="B80:B86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73" firstPageNumber="163" fitToHeight="0" orientation="landscape" r:id="rId1"/>
  <headerFooter scaleWithDoc="0"/>
  <rowBreaks count="5" manualBreakCount="5">
    <brk id="37" max="16383" man="1"/>
    <brk id="71" max="5" man="1"/>
    <brk id="88" max="5" man="1"/>
    <brk id="120" max="5" man="1"/>
    <brk id="15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табл1Паспорт ГП</vt:lpstr>
      <vt:lpstr>табл3</vt:lpstr>
      <vt:lpstr>табл9</vt:lpstr>
      <vt:lpstr>табл10</vt:lpstr>
      <vt:lpstr>табл11</vt:lpstr>
      <vt:lpstr>табл12</vt:lpstr>
      <vt:lpstr>табл10!Заголовки_для_печати</vt:lpstr>
      <vt:lpstr>табл11!Заголовки_для_печати</vt:lpstr>
      <vt:lpstr>табл12!Заголовки_для_печати</vt:lpstr>
      <vt:lpstr>'табл1Паспорт ГП'!Заголовки_для_печати</vt:lpstr>
      <vt:lpstr>табл3!Заголовки_для_печати</vt:lpstr>
      <vt:lpstr>табл9!Заголовки_для_печати</vt:lpstr>
      <vt:lpstr>табл12!Область_печати</vt:lpstr>
      <vt:lpstr>'табл1Паспорт ГП'!Область_печати</vt:lpstr>
      <vt:lpstr>табл3!Область_печати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smolofeeva</cp:lastModifiedBy>
  <cp:lastPrinted>2018-03-15T06:29:52Z</cp:lastPrinted>
  <dcterms:created xsi:type="dcterms:W3CDTF">2005-05-11T09:34:44Z</dcterms:created>
  <dcterms:modified xsi:type="dcterms:W3CDTF">2020-01-21T11:20:20Z</dcterms:modified>
</cp:coreProperties>
</file>